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H50" i="4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28"/>
  <c r="H31"/>
  <c r="H32"/>
  <c r="H39"/>
  <c r="H42"/>
  <c r="H43"/>
  <c r="H44"/>
  <c r="H45"/>
  <c r="H48"/>
  <c r="H49"/>
  <c r="H54"/>
  <c r="F52"/>
  <c r="F53"/>
  <c r="B17"/>
  <c r="D22"/>
  <c r="F22"/>
  <c r="F33"/>
  <c r="D33"/>
  <c r="B30"/>
  <c r="G55"/>
  <c r="G30"/>
  <c r="G18"/>
  <c r="G17" s="1"/>
  <c r="G7"/>
  <c r="B55"/>
  <c r="B7"/>
  <c r="D8"/>
  <c r="F8"/>
  <c r="D9"/>
  <c r="F9"/>
  <c r="D10"/>
  <c r="F10"/>
  <c r="D11"/>
  <c r="F11"/>
  <c r="D12"/>
  <c r="F12"/>
  <c r="D13"/>
  <c r="F13"/>
  <c r="D14"/>
  <c r="F14"/>
  <c r="D15"/>
  <c r="F15"/>
  <c r="B18"/>
  <c r="C18"/>
  <c r="C17" s="1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7" l="1"/>
  <c r="I17"/>
  <c r="I55"/>
  <c r="H30"/>
  <c r="G16"/>
  <c r="G29" s="1"/>
  <c r="G40" s="1"/>
  <c r="G56" s="1"/>
  <c r="H55"/>
  <c r="I30"/>
  <c r="H17"/>
  <c r="H18"/>
  <c r="I18"/>
  <c r="H7"/>
  <c r="B16"/>
  <c r="B29" s="1"/>
  <c r="B40" s="1"/>
  <c r="B56" s="1"/>
  <c r="F55"/>
  <c r="D30"/>
  <c r="F18"/>
  <c r="F7"/>
  <c r="D7"/>
  <c r="D55"/>
  <c r="F30"/>
  <c r="C16"/>
  <c r="D17"/>
  <c r="F17"/>
  <c r="D18"/>
  <c r="H16" l="1"/>
  <c r="I16"/>
  <c r="F16"/>
  <c r="D16"/>
  <c r="C29"/>
  <c r="E22" l="1"/>
  <c r="H29"/>
  <c r="I29"/>
  <c r="E29"/>
  <c r="E9"/>
  <c r="E15"/>
  <c r="E28"/>
  <c r="E26"/>
  <c r="E27"/>
  <c r="E11"/>
  <c r="D29"/>
  <c r="E10"/>
  <c r="F29"/>
  <c r="E24"/>
  <c r="E19"/>
  <c r="E20"/>
  <c r="C40"/>
  <c r="E12"/>
  <c r="E23"/>
  <c r="E8"/>
  <c r="E14"/>
  <c r="E21"/>
  <c r="E7"/>
  <c r="E25"/>
  <c r="E18"/>
  <c r="E13"/>
  <c r="E17"/>
  <c r="E16"/>
  <c r="H40" l="1"/>
  <c r="I40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<sst xmlns="http://schemas.openxmlformats.org/spreadsheetml/2006/main" count="64" uniqueCount="63">
  <si>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</si>
  <si>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</si>
  <si>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</si>
  <si>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</si>
  <si>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</si>
  <si>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</si>
  <si>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</si>
  <si>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</si>
  <si>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</si>
  <si>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</si>
  <si>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</si>
  <si>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</si>
  <si>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</si>
  <si>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</si>
  <si>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</si>
  <si>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</si>
  <si>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</si>
  <si>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</si>
  <si>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</si>
  <si>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</si>
  <si>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</si>
  <si>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</si>
  <si>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</si>
  <si>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</si>
  <si>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</si>
  <si>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</si>
  <si>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</si>
  <si>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</si>
  <si>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</si>
  <si>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</si>
  <si>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</si>
  <si>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</si>
  <si>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</si>
  <si>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</si>
  <si>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</si>
  <si>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</si>
  <si>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</si>
  <si>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</si>
  <si>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</si>
  <si>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</si>
  <si>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</si>
  <si>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</si>
  <si>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</si>
  <si>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</si>
  <si>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</si>
  <si>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</si>
  <si>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</si>
  <si>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</si>
  <si>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</si>
  <si>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</si>
  <si>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</si>
  <si>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</si>
  <si>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</si>
  <si>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</si>
  <si>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</si>
  <si>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</si>
  <si>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</si>
  <si>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</si>
  <si>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</si>
  <si>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2018 год </t>
  </si>
  <si>
    <t>АНАЛИЗ ИСПОЛНЕНИЯ БЮДЖЕТА ШУМЕРЛИНСКОГО РАЙОНА  ПО СОСТОЯНИЮ НА 01.05.2018 г.</t>
  </si>
  <si>
    <t>Фактическое исполнение на 01.05.2018г.</t>
  </si>
  <si>
    <t>Исполнено на 01.05.2017г.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</si>
</sst>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37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4" fontId="6" fillId="2" borderId="2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topLeftCell="A35" workbookViewId="0">
      <selection activeCell="G57" sqref="G57"/>
    </sheetView>
  </sheetViews>
  <sheetFormatPr defaultRowHeight="14.25"/>
  <cols>
    <col min="1" max="1" width="41" style="2" customWidth="1"/>
    <col min="2" max="2" width="12.88671875" style="2" customWidth="1"/>
    <col min="3" max="3" width="12.33203125" style="2" customWidth="1"/>
    <col min="4" max="4" width="11.44140625" style="2" customWidth="1"/>
    <col min="5" max="5" width="12.44140625" style="2" customWidth="1"/>
    <col min="6" max="6" width="12.77734375" style="2" customWidth="1"/>
    <col min="7" max="7" width="15.5546875" style="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25" t="s">
        <v>60</v>
      </c>
      <c r="B1" s="25"/>
      <c r="C1" s="25"/>
      <c r="D1" s="25"/>
      <c r="E1" s="25"/>
      <c r="F1" s="25"/>
    </row>
    <row r="3" spans="1:9" ht="15" thickBot="1">
      <c r="E3" s="26" t="s">
        <v>50</v>
      </c>
      <c r="F3" s="26"/>
    </row>
    <row r="4" spans="1:9" ht="40.5" customHeight="1">
      <c r="A4" s="29" t="s">
        <v>5</v>
      </c>
      <c r="B4" s="31" t="s">
        <v>59</v>
      </c>
      <c r="C4" s="31" t="s">
        <v>61</v>
      </c>
      <c r="D4" s="27" t="s">
        <v>51</v>
      </c>
      <c r="E4" s="27" t="s">
        <v>6</v>
      </c>
      <c r="F4" s="27" t="s">
        <v>7</v>
      </c>
      <c r="G4" s="33" t="s">
        <v>62</v>
      </c>
      <c r="H4" s="27" t="s">
        <v>55</v>
      </c>
      <c r="I4" s="35" t="s">
        <v>56</v>
      </c>
    </row>
    <row r="5" spans="1:9" ht="51.75" customHeight="1" thickBot="1">
      <c r="A5" s="30"/>
      <c r="B5" s="32"/>
      <c r="C5" s="32"/>
      <c r="D5" s="28"/>
      <c r="E5" s="28"/>
      <c r="F5" s="28"/>
      <c r="G5" s="34"/>
      <c r="H5" s="28"/>
      <c r="I5" s="36"/>
    </row>
    <row r="6" spans="1:9" ht="25.5" customHeight="1">
      <c r="A6" s="5" t="s">
        <v>8</v>
      </c>
      <c r="B6" s="1"/>
      <c r="C6" s="1"/>
      <c r="D6" s="1"/>
      <c r="E6" s="1"/>
      <c r="F6" s="1"/>
      <c r="G6" s="3"/>
      <c r="H6" s="3"/>
      <c r="I6" s="4"/>
    </row>
    <row r="7" spans="1:9" ht="24" customHeight="1">
      <c r="A7" s="6" t="s">
        <v>9</v>
      </c>
      <c r="B7" s="11">
        <f>SUM(B8:B15)</f>
        <v>17229</v>
      </c>
      <c r="C7" s="11">
        <f>SUM(C8:C15)</f>
        <v>5034.6000000000004</v>
      </c>
      <c r="D7" s="12">
        <f>C7-B7</f>
        <v>-12194.4</v>
      </c>
      <c r="E7" s="13">
        <f t="shared" ref="E7:E29" si="0">IFERROR(C7/$C$29*100,"")</f>
        <v>80.346627088619712</v>
      </c>
      <c r="F7" s="13">
        <f t="shared" ref="F7:F39" si="1">IFERROR(C7/B7*100,"")</f>
        <v>29.221661152707647</v>
      </c>
      <c r="G7" s="14">
        <f>SUM(G8:G15)</f>
        <v>4774.5000000000009</v>
      </c>
      <c r="H7" s="22">
        <f>C7/G7*100</f>
        <v>105.44769085768142</v>
      </c>
      <c r="I7" s="23">
        <f>C7-G7</f>
        <v>260.09999999999945</v>
      </c>
    </row>
    <row r="8" spans="1:9" ht="18.75" customHeight="1">
      <c r="A8" s="7" t="s">
        <v>0</v>
      </c>
      <c r="B8" s="15">
        <v>12238.5</v>
      </c>
      <c r="C8" s="15">
        <v>3449</v>
      </c>
      <c r="D8" s="12">
        <f t="shared" ref="D8:D55" si="2">C8-B8</f>
        <v>-8789.5</v>
      </c>
      <c r="E8" s="16">
        <f t="shared" si="0"/>
        <v>55.042211263784488</v>
      </c>
      <c r="F8" s="16">
        <f t="shared" si="1"/>
        <v>28.181558197491523</v>
      </c>
      <c r="G8" s="17">
        <v>3202</v>
      </c>
      <c r="H8" s="22">
        <f t="shared" ref="H8:H55" si="3">C8/G8*100</f>
        <v>107.71392879450343</v>
      </c>
      <c r="I8" s="23">
        <f t="shared" ref="I8:I55" si="4">C8-G8</f>
        <v>247</v>
      </c>
    </row>
    <row r="9" spans="1:9" ht="20.25" customHeight="1">
      <c r="A9" s="7" t="s">
        <v>10</v>
      </c>
      <c r="B9" s="15">
        <v>2630.1</v>
      </c>
      <c r="C9" s="15">
        <v>830.2</v>
      </c>
      <c r="D9" s="12">
        <f t="shared" si="2"/>
        <v>-1799.8999999999999</v>
      </c>
      <c r="E9" s="16">
        <f t="shared" si="0"/>
        <v>13.249070394663349</v>
      </c>
      <c r="F9" s="16">
        <f t="shared" si="1"/>
        <v>31.565339720923163</v>
      </c>
      <c r="G9" s="17">
        <v>798.7</v>
      </c>
      <c r="H9" s="22">
        <f t="shared" si="3"/>
        <v>103.94390885188432</v>
      </c>
      <c r="I9" s="23">
        <f t="shared" si="4"/>
        <v>31.5</v>
      </c>
    </row>
    <row r="10" spans="1:9" ht="31.5" customHeight="1">
      <c r="A10" s="7" t="s">
        <v>54</v>
      </c>
      <c r="B10" s="15">
        <v>1250</v>
      </c>
      <c r="C10" s="15">
        <v>473.7</v>
      </c>
      <c r="D10" s="12">
        <f t="shared" si="2"/>
        <v>-776.3</v>
      </c>
      <c r="E10" s="16">
        <f t="shared" si="0"/>
        <v>7.5597261454493223</v>
      </c>
      <c r="F10" s="16">
        <f t="shared" si="1"/>
        <v>37.895999999999994</v>
      </c>
      <c r="G10" s="17">
        <v>500.6</v>
      </c>
      <c r="H10" s="22">
        <f t="shared" si="3"/>
        <v>94.626448262085489</v>
      </c>
      <c r="I10" s="23">
        <f t="shared" si="4"/>
        <v>-26.900000000000034</v>
      </c>
    </row>
    <row r="11" spans="1:9">
      <c r="A11" s="7" t="s">
        <v>2</v>
      </c>
      <c r="B11" s="15">
        <v>106.4</v>
      </c>
      <c r="C11" s="15">
        <v>31.1</v>
      </c>
      <c r="D11" s="12">
        <f t="shared" si="2"/>
        <v>-75.300000000000011</v>
      </c>
      <c r="E11" s="16">
        <f t="shared" si="0"/>
        <v>0.49632147587813796</v>
      </c>
      <c r="F11" s="16">
        <f t="shared" si="1"/>
        <v>29.229323308270676</v>
      </c>
      <c r="G11" s="17">
        <v>55.3</v>
      </c>
      <c r="H11" s="22">
        <f t="shared" si="3"/>
        <v>56.238698010849916</v>
      </c>
      <c r="I11" s="23">
        <f t="shared" si="4"/>
        <v>-24.199999999999996</v>
      </c>
    </row>
    <row r="12" spans="1:9" ht="28.5">
      <c r="A12" s="7" t="s">
        <v>11</v>
      </c>
      <c r="B12" s="15">
        <v>84</v>
      </c>
      <c r="C12" s="24">
        <v>74.099999999999994</v>
      </c>
      <c r="D12" s="12">
        <f t="shared" si="2"/>
        <v>-9.9000000000000057</v>
      </c>
      <c r="E12" s="16">
        <f t="shared" si="0"/>
        <v>1.1825537415617366</v>
      </c>
      <c r="F12" s="16">
        <f t="shared" si="1"/>
        <v>88.214285714285708</v>
      </c>
      <c r="G12" s="17">
        <v>20.100000000000001</v>
      </c>
      <c r="H12" s="22"/>
      <c r="I12" s="23">
        <f t="shared" si="4"/>
        <v>53.999999999999993</v>
      </c>
    </row>
    <row r="13" spans="1:9" ht="19.5" customHeight="1">
      <c r="A13" s="7" t="s">
        <v>4</v>
      </c>
      <c r="B13" s="15">
        <v>580</v>
      </c>
      <c r="C13" s="15">
        <v>61.3</v>
      </c>
      <c r="D13" s="12">
        <f t="shared" si="2"/>
        <v>-518.70000000000005</v>
      </c>
      <c r="E13" s="16">
        <f t="shared" si="0"/>
        <v>0.9782799508466189</v>
      </c>
      <c r="F13" s="16">
        <f t="shared" si="1"/>
        <v>10.568965517241379</v>
      </c>
      <c r="G13" s="17">
        <v>86.6</v>
      </c>
      <c r="H13" s="22">
        <f t="shared" si="3"/>
        <v>70.785219399538107</v>
      </c>
      <c r="I13" s="23">
        <f t="shared" si="4"/>
        <v>-25.299999999999997</v>
      </c>
    </row>
    <row r="14" spans="1:9" ht="22.5" customHeight="1">
      <c r="A14" s="7" t="s">
        <v>12</v>
      </c>
      <c r="B14" s="15">
        <v>340</v>
      </c>
      <c r="C14" s="15">
        <v>115.2</v>
      </c>
      <c r="D14" s="12">
        <f t="shared" si="2"/>
        <v>-224.8</v>
      </c>
      <c r="E14" s="16">
        <f t="shared" si="0"/>
        <v>1.8384641164360604</v>
      </c>
      <c r="F14" s="16">
        <f t="shared" si="1"/>
        <v>33.882352941176471</v>
      </c>
      <c r="G14" s="17">
        <v>111.2</v>
      </c>
      <c r="H14" s="22">
        <f t="shared" si="3"/>
        <v>103.59712230215827</v>
      </c>
      <c r="I14" s="23">
        <f t="shared" si="4"/>
        <v>4</v>
      </c>
    </row>
    <row r="15" spans="1:9" ht="28.5">
      <c r="A15" s="7" t="s">
        <v>13</v>
      </c>
      <c r="B15" s="15">
        <v>0</v>
      </c>
      <c r="C15" s="15">
        <v>0</v>
      </c>
      <c r="D15" s="12">
        <f t="shared" si="2"/>
        <v>0</v>
      </c>
      <c r="E15" s="16">
        <f t="shared" si="0"/>
        <v>0</v>
      </c>
      <c r="F15" s="16" t="str">
        <f t="shared" si="1"/>
        <v/>
      </c>
      <c r="G15" s="17">
        <v>0</v>
      </c>
      <c r="H15" s="22"/>
      <c r="I15" s="23">
        <f t="shared" si="4"/>
        <v>0</v>
      </c>
    </row>
    <row r="16" spans="1:9" ht="24" customHeight="1">
      <c r="A16" s="6" t="s">
        <v>14</v>
      </c>
      <c r="B16" s="11">
        <f>B17+B24+B25+B26+B27+B28</f>
        <v>12520.7</v>
      </c>
      <c r="C16" s="11">
        <f>C17+C24+C25+C26+C27+C28</f>
        <v>1231.5</v>
      </c>
      <c r="D16" s="12">
        <f t="shared" si="2"/>
        <v>-11289.2</v>
      </c>
      <c r="E16" s="13">
        <f t="shared" si="0"/>
        <v>19.653372911380281</v>
      </c>
      <c r="F16" s="13">
        <f t="shared" si="1"/>
        <v>9.8357120608272695</v>
      </c>
      <c r="G16" s="14">
        <f>G17+G24+G25+G26+G27+G28</f>
        <v>1065.4000000000001</v>
      </c>
      <c r="H16" s="22">
        <f t="shared" si="3"/>
        <v>115.59038858644639</v>
      </c>
      <c r="I16" s="23">
        <f t="shared" si="4"/>
        <v>166.09999999999991</v>
      </c>
    </row>
    <row r="17" spans="1:9" ht="42.75">
      <c r="A17" s="7" t="s">
        <v>15</v>
      </c>
      <c r="B17" s="15">
        <f>B18+B21+B23+B22</f>
        <v>2433.6999999999998</v>
      </c>
      <c r="C17" s="15">
        <f>C18+C21+C23+C22</f>
        <v>315.89999999999998</v>
      </c>
      <c r="D17" s="12">
        <f t="shared" si="2"/>
        <v>-2117.7999999999997</v>
      </c>
      <c r="E17" s="16">
        <f t="shared" si="0"/>
        <v>5.0414133192895099</v>
      </c>
      <c r="F17" s="16">
        <f t="shared" si="1"/>
        <v>12.980235854871184</v>
      </c>
      <c r="G17" s="17">
        <f>G18+G21+G23</f>
        <v>501.70000000000005</v>
      </c>
      <c r="H17" s="22">
        <f t="shared" si="3"/>
        <v>62.965915885987634</v>
      </c>
      <c r="I17" s="23">
        <f t="shared" si="4"/>
        <v>-185.80000000000007</v>
      </c>
    </row>
    <row r="18" spans="1:9" ht="42.75">
      <c r="A18" s="8" t="s">
        <v>16</v>
      </c>
      <c r="B18" s="15">
        <f>SUM(B19:B20)</f>
        <v>2408.6999999999998</v>
      </c>
      <c r="C18" s="15">
        <f>SUM(C19:C20)</f>
        <v>314.29999999999995</v>
      </c>
      <c r="D18" s="12">
        <f t="shared" si="2"/>
        <v>-2094.3999999999996</v>
      </c>
      <c r="E18" s="16">
        <f t="shared" si="0"/>
        <v>5.0158790954501198</v>
      </c>
      <c r="F18" s="16">
        <f t="shared" si="1"/>
        <v>13.048532403371112</v>
      </c>
      <c r="G18" s="17">
        <f>SUM(G19:G20)</f>
        <v>501.70000000000005</v>
      </c>
      <c r="H18" s="22">
        <f t="shared" si="3"/>
        <v>62.647000199322292</v>
      </c>
      <c r="I18" s="23">
        <f t="shared" si="4"/>
        <v>-187.40000000000009</v>
      </c>
    </row>
    <row r="19" spans="1:9">
      <c r="A19" s="9" t="s">
        <v>17</v>
      </c>
      <c r="B19" s="15">
        <v>2173.5</v>
      </c>
      <c r="C19" s="15">
        <v>219.2</v>
      </c>
      <c r="D19" s="12">
        <f t="shared" si="2"/>
        <v>-1954.3</v>
      </c>
      <c r="E19" s="16">
        <f t="shared" si="0"/>
        <v>3.4981886659963926</v>
      </c>
      <c r="F19" s="16">
        <f t="shared" si="1"/>
        <v>10.085116172072693</v>
      </c>
      <c r="G19" s="17">
        <v>406.8</v>
      </c>
      <c r="H19" s="22">
        <f t="shared" si="3"/>
        <v>53.883972468043261</v>
      </c>
      <c r="I19" s="23">
        <f t="shared" si="4"/>
        <v>-187.60000000000002</v>
      </c>
    </row>
    <row r="20" spans="1:9">
      <c r="A20" s="9" t="s">
        <v>18</v>
      </c>
      <c r="B20" s="15">
        <v>235.2</v>
      </c>
      <c r="C20" s="15">
        <v>95.1</v>
      </c>
      <c r="D20" s="12">
        <f t="shared" si="2"/>
        <v>-140.1</v>
      </c>
      <c r="E20" s="16">
        <f t="shared" si="0"/>
        <v>1.517690429453727</v>
      </c>
      <c r="F20" s="16">
        <f t="shared" si="1"/>
        <v>40.433673469387756</v>
      </c>
      <c r="G20" s="17">
        <v>94.9</v>
      </c>
      <c r="H20" s="22">
        <f t="shared" si="3"/>
        <v>100.21074815595364</v>
      </c>
      <c r="I20" s="23">
        <f t="shared" si="4"/>
        <v>0.19999999999998863</v>
      </c>
    </row>
    <row r="21" spans="1:9" ht="28.5">
      <c r="A21" s="7" t="s">
        <v>19</v>
      </c>
      <c r="B21" s="15">
        <v>0</v>
      </c>
      <c r="C21" s="15">
        <v>0</v>
      </c>
      <c r="D21" s="12">
        <f t="shared" si="2"/>
        <v>0</v>
      </c>
      <c r="E21" s="16">
        <f t="shared" si="0"/>
        <v>0</v>
      </c>
      <c r="F21" s="16" t="str">
        <f t="shared" si="1"/>
        <v/>
      </c>
      <c r="G21" s="17">
        <v>0</v>
      </c>
      <c r="H21" s="22"/>
      <c r="I21" s="23">
        <f t="shared" si="4"/>
        <v>0</v>
      </c>
    </row>
    <row r="22" spans="1:9" ht="45.75" customHeight="1">
      <c r="A22" s="7" t="s">
        <v>57</v>
      </c>
      <c r="B22" s="15">
        <v>25</v>
      </c>
      <c r="C22" s="15">
        <v>0</v>
      </c>
      <c r="D22" s="12">
        <f t="shared" si="2"/>
        <v>-25</v>
      </c>
      <c r="E22" s="16">
        <f t="shared" si="0"/>
        <v>0</v>
      </c>
      <c r="F22" s="16">
        <f t="shared" si="1"/>
        <v>0</v>
      </c>
      <c r="G22" s="17">
        <v>0</v>
      </c>
      <c r="H22" s="22"/>
      <c r="I22" s="23">
        <f t="shared" si="4"/>
        <v>0</v>
      </c>
    </row>
    <row r="23" spans="1:9" ht="42.75">
      <c r="A23" s="7" t="s">
        <v>20</v>
      </c>
      <c r="B23" s="15">
        <v>0</v>
      </c>
      <c r="C23" s="15">
        <v>1.6</v>
      </c>
      <c r="D23" s="12">
        <f t="shared" si="2"/>
        <v>1.6</v>
      </c>
      <c r="E23" s="16">
        <f t="shared" si="0"/>
        <v>2.5534223839389733E-2</v>
      </c>
      <c r="F23" s="16" t="str">
        <f t="shared" si="1"/>
        <v/>
      </c>
      <c r="G23" s="17">
        <v>0</v>
      </c>
      <c r="H23" s="22"/>
      <c r="I23" s="23">
        <f t="shared" si="4"/>
        <v>1.6</v>
      </c>
    </row>
    <row r="24" spans="1:9" ht="28.5">
      <c r="A24" s="7" t="s">
        <v>21</v>
      </c>
      <c r="B24" s="15">
        <v>520</v>
      </c>
      <c r="C24" s="15">
        <v>548.9</v>
      </c>
      <c r="D24" s="12">
        <f t="shared" si="2"/>
        <v>28.899999999999977</v>
      </c>
      <c r="E24" s="16">
        <f t="shared" si="0"/>
        <v>8.7598346659006392</v>
      </c>
      <c r="F24" s="16">
        <f t="shared" si="1"/>
        <v>105.55769230769229</v>
      </c>
      <c r="G24" s="17">
        <v>255</v>
      </c>
      <c r="H24" s="22">
        <f t="shared" ref="H24:H25" si="5">C24/G24*100</f>
        <v>215.25490196078431</v>
      </c>
      <c r="I24" s="23">
        <f t="shared" si="4"/>
        <v>293.89999999999998</v>
      </c>
    </row>
    <row r="25" spans="1:9" ht="28.5">
      <c r="A25" s="7" t="s">
        <v>22</v>
      </c>
      <c r="B25" s="15">
        <v>317.3</v>
      </c>
      <c r="C25" s="15">
        <v>182.7</v>
      </c>
      <c r="D25" s="12">
        <f t="shared" si="2"/>
        <v>-134.60000000000002</v>
      </c>
      <c r="E25" s="16">
        <f t="shared" si="0"/>
        <v>2.9156891846603146</v>
      </c>
      <c r="F25" s="16">
        <f t="shared" si="1"/>
        <v>57.579577686731795</v>
      </c>
      <c r="G25" s="17">
        <v>83.1</v>
      </c>
      <c r="H25" s="22">
        <f t="shared" si="5"/>
        <v>219.85559566787006</v>
      </c>
      <c r="I25" s="23">
        <f t="shared" si="4"/>
        <v>99.6</v>
      </c>
    </row>
    <row r="26" spans="1:9" ht="31.5" customHeight="1">
      <c r="A26" s="7" t="s">
        <v>23</v>
      </c>
      <c r="B26" s="15">
        <v>8999.7000000000007</v>
      </c>
      <c r="C26" s="15">
        <v>145.6</v>
      </c>
      <c r="D26" s="12">
        <f t="shared" si="2"/>
        <v>-8854.1</v>
      </c>
      <c r="E26" s="16">
        <f t="shared" si="0"/>
        <v>2.3236143693844653</v>
      </c>
      <c r="F26" s="16">
        <f t="shared" si="1"/>
        <v>1.6178317055012943</v>
      </c>
      <c r="G26" s="17">
        <v>141.80000000000001</v>
      </c>
      <c r="H26" s="22">
        <f>C26/G26*100</f>
        <v>102.67983074753172</v>
      </c>
      <c r="I26" s="23">
        <f t="shared" si="4"/>
        <v>3.7999999999999829</v>
      </c>
    </row>
    <row r="27" spans="1:9" ht="19.5" customHeight="1">
      <c r="A27" s="7" t="s">
        <v>24</v>
      </c>
      <c r="B27" s="15">
        <v>250</v>
      </c>
      <c r="C27" s="15">
        <v>34.700000000000003</v>
      </c>
      <c r="D27" s="12">
        <f t="shared" si="2"/>
        <v>-215.3</v>
      </c>
      <c r="E27" s="16">
        <f t="shared" si="0"/>
        <v>0.55377347951676481</v>
      </c>
      <c r="F27" s="16">
        <f t="shared" si="1"/>
        <v>13.88</v>
      </c>
      <c r="G27" s="17">
        <v>60.3</v>
      </c>
      <c r="H27" s="22">
        <f t="shared" si="3"/>
        <v>57.545605306799338</v>
      </c>
      <c r="I27" s="23">
        <f t="shared" si="4"/>
        <v>-25.599999999999994</v>
      </c>
    </row>
    <row r="28" spans="1:9" ht="20.25" customHeight="1">
      <c r="A28" s="7" t="s">
        <v>25</v>
      </c>
      <c r="B28" s="15">
        <v>0</v>
      </c>
      <c r="C28" s="15">
        <v>3.7</v>
      </c>
      <c r="D28" s="12">
        <f t="shared" si="2"/>
        <v>3.7</v>
      </c>
      <c r="E28" s="16">
        <f t="shared" si="0"/>
        <v>5.9047892628588755E-2</v>
      </c>
      <c r="F28" s="16" t="str">
        <f t="shared" si="1"/>
        <v/>
      </c>
      <c r="G28" s="17">
        <v>23.5</v>
      </c>
      <c r="H28" s="22">
        <f t="shared" si="3"/>
        <v>15.74468085106383</v>
      </c>
      <c r="I28" s="23">
        <f t="shared" si="4"/>
        <v>-19.8</v>
      </c>
    </row>
    <row r="29" spans="1:9" ht="42" customHeight="1">
      <c r="A29" s="6" t="s">
        <v>26</v>
      </c>
      <c r="B29" s="11">
        <f>B7+B16</f>
        <v>29749.7</v>
      </c>
      <c r="C29" s="11">
        <f>C7+C16</f>
        <v>6266.1</v>
      </c>
      <c r="D29" s="12">
        <f t="shared" si="2"/>
        <v>-23483.599999999999</v>
      </c>
      <c r="E29" s="13">
        <f t="shared" si="0"/>
        <v>100</v>
      </c>
      <c r="F29" s="13">
        <f t="shared" si="1"/>
        <v>21.062733405715019</v>
      </c>
      <c r="G29" s="14">
        <f>G7+G16</f>
        <v>5839.9000000000015</v>
      </c>
      <c r="H29" s="22">
        <f t="shared" si="3"/>
        <v>107.29807017243445</v>
      </c>
      <c r="I29" s="23">
        <f t="shared" si="4"/>
        <v>426.19999999999891</v>
      </c>
    </row>
    <row r="30" spans="1:9" ht="19.5" customHeight="1">
      <c r="A30" s="6" t="s">
        <v>27</v>
      </c>
      <c r="B30" s="11">
        <f>SUM(B31:B39)</f>
        <v>146403.29999999999</v>
      </c>
      <c r="C30" s="11">
        <f>SUM(C31:C39)</f>
        <v>41395.1</v>
      </c>
      <c r="D30" s="12">
        <f t="shared" si="2"/>
        <v>-105008.19999999998</v>
      </c>
      <c r="E30" s="13"/>
      <c r="F30" s="13">
        <f t="shared" si="1"/>
        <v>28.274704190411011</v>
      </c>
      <c r="G30" s="14">
        <f>SUM(G31:G39)</f>
        <v>40294.6</v>
      </c>
      <c r="H30" s="22">
        <f t="shared" si="3"/>
        <v>102.73113518933059</v>
      </c>
      <c r="I30" s="23">
        <f t="shared" si="4"/>
        <v>1100.5</v>
      </c>
    </row>
    <row r="31" spans="1:9" ht="28.5">
      <c r="A31" s="7" t="s">
        <v>28</v>
      </c>
      <c r="B31" s="15">
        <v>9108.6</v>
      </c>
      <c r="C31" s="15">
        <v>3795.5</v>
      </c>
      <c r="D31" s="12">
        <f t="shared" si="2"/>
        <v>-5313.1</v>
      </c>
      <c r="E31" s="16"/>
      <c r="F31" s="16">
        <f t="shared" si="1"/>
        <v>41.669411325560461</v>
      </c>
      <c r="G31" s="17">
        <v>3465</v>
      </c>
      <c r="H31" s="22">
        <f t="shared" si="3"/>
        <v>109.53823953823954</v>
      </c>
      <c r="I31" s="23">
        <f t="shared" si="4"/>
        <v>330.5</v>
      </c>
    </row>
    <row r="32" spans="1:9" ht="42.75">
      <c r="A32" s="7" t="s">
        <v>29</v>
      </c>
      <c r="B32" s="15">
        <v>27540.799999999999</v>
      </c>
      <c r="C32" s="15">
        <v>12253.1</v>
      </c>
      <c r="D32" s="12">
        <f t="shared" si="2"/>
        <v>-15287.699999999999</v>
      </c>
      <c r="E32" s="16"/>
      <c r="F32" s="16">
        <f t="shared" si="1"/>
        <v>44.490719223842447</v>
      </c>
      <c r="G32" s="17">
        <v>11948</v>
      </c>
      <c r="H32" s="22">
        <f t="shared" si="3"/>
        <v>102.55356545028458</v>
      </c>
      <c r="I32" s="23">
        <f t="shared" si="4"/>
        <v>305.10000000000036</v>
      </c>
    </row>
    <row r="33" spans="1:9">
      <c r="A33" s="7" t="s">
        <v>58</v>
      </c>
      <c r="B33" s="15">
        <v>2098.1</v>
      </c>
      <c r="C33" s="15">
        <v>874</v>
      </c>
      <c r="D33" s="12">
        <f t="shared" si="2"/>
        <v>-1224.0999999999999</v>
      </c>
      <c r="E33" s="16"/>
      <c r="F33" s="16">
        <f t="shared" si="1"/>
        <v>41.656737047805159</v>
      </c>
      <c r="G33" s="17">
        <v>0</v>
      </c>
      <c r="H33" s="22"/>
      <c r="I33" s="23">
        <f t="shared" si="4"/>
        <v>874</v>
      </c>
    </row>
    <row r="34" spans="1:9" ht="18" customHeight="1">
      <c r="A34" s="7" t="s">
        <v>52</v>
      </c>
      <c r="B34" s="15">
        <v>36330.800000000003</v>
      </c>
      <c r="C34" s="15">
        <v>3143.4</v>
      </c>
      <c r="D34" s="12">
        <f t="shared" si="2"/>
        <v>-33187.4</v>
      </c>
      <c r="E34" s="16"/>
      <c r="F34" s="16">
        <f t="shared" si="1"/>
        <v>8.6521629031014999</v>
      </c>
      <c r="G34" s="17">
        <v>2820.7</v>
      </c>
      <c r="H34" s="22">
        <f>C34/G34*100</f>
        <v>111.4404225901372</v>
      </c>
      <c r="I34" s="23">
        <f t="shared" si="4"/>
        <v>322.70000000000027</v>
      </c>
    </row>
    <row r="35" spans="1:9" ht="19.5" customHeight="1">
      <c r="A35" s="7" t="s">
        <v>53</v>
      </c>
      <c r="B35" s="15">
        <v>71325</v>
      </c>
      <c r="C35" s="15">
        <v>21329.1</v>
      </c>
      <c r="D35" s="12">
        <f t="shared" si="2"/>
        <v>-49995.9</v>
      </c>
      <c r="E35" s="16"/>
      <c r="F35" s="16">
        <f t="shared" si="1"/>
        <v>29.904100946372235</v>
      </c>
      <c r="G35" s="17">
        <v>22378.7</v>
      </c>
      <c r="H35" s="22">
        <f>C35/G35*100</f>
        <v>95.309825861198362</v>
      </c>
      <c r="I35" s="23">
        <f t="shared" si="4"/>
        <v>-1049.6000000000022</v>
      </c>
    </row>
    <row r="36" spans="1:9">
      <c r="A36" s="8" t="s">
        <v>3</v>
      </c>
      <c r="B36" s="15">
        <v>0</v>
      </c>
      <c r="C36" s="15">
        <v>0</v>
      </c>
      <c r="D36" s="12">
        <f t="shared" si="2"/>
        <v>0</v>
      </c>
      <c r="E36" s="16"/>
      <c r="F36" s="16" t="str">
        <f t="shared" si="1"/>
        <v/>
      </c>
      <c r="G36" s="17">
        <v>0</v>
      </c>
      <c r="H36" s="22"/>
      <c r="I36" s="23">
        <f t="shared" si="4"/>
        <v>0</v>
      </c>
    </row>
    <row r="37" spans="1:9">
      <c r="A37" s="7" t="s">
        <v>30</v>
      </c>
      <c r="B37" s="15">
        <v>0</v>
      </c>
      <c r="C37" s="15">
        <v>0</v>
      </c>
      <c r="D37" s="12">
        <f t="shared" si="2"/>
        <v>0</v>
      </c>
      <c r="E37" s="16"/>
      <c r="F37" s="16" t="str">
        <f t="shared" si="1"/>
        <v/>
      </c>
      <c r="G37" s="17">
        <v>0</v>
      </c>
      <c r="H37" s="22"/>
      <c r="I37" s="23">
        <f t="shared" si="4"/>
        <v>0</v>
      </c>
    </row>
    <row r="38" spans="1:9" ht="28.5">
      <c r="A38" s="7" t="s">
        <v>31</v>
      </c>
      <c r="B38" s="15">
        <v>0</v>
      </c>
      <c r="C38" s="15">
        <v>0</v>
      </c>
      <c r="D38" s="12">
        <f t="shared" si="2"/>
        <v>0</v>
      </c>
      <c r="E38" s="16"/>
      <c r="F38" s="16" t="str">
        <f t="shared" si="1"/>
        <v/>
      </c>
      <c r="G38" s="17">
        <v>0</v>
      </c>
      <c r="H38" s="22"/>
      <c r="I38" s="23">
        <f t="shared" si="4"/>
        <v>0</v>
      </c>
    </row>
    <row r="39" spans="1:9" ht="28.5">
      <c r="A39" s="7" t="s">
        <v>32</v>
      </c>
      <c r="B39" s="15">
        <v>0</v>
      </c>
      <c r="C39" s="15">
        <v>0</v>
      </c>
      <c r="D39" s="12">
        <f t="shared" si="2"/>
        <v>0</v>
      </c>
      <c r="E39" s="16"/>
      <c r="F39" s="16" t="str">
        <f t="shared" si="1"/>
        <v/>
      </c>
      <c r="G39" s="17">
        <v>-317.8</v>
      </c>
      <c r="H39" s="22">
        <f t="shared" si="3"/>
        <v>0</v>
      </c>
      <c r="I39" s="23">
        <f t="shared" si="4"/>
        <v>317.8</v>
      </c>
    </row>
    <row r="40" spans="1:9" ht="24.75" customHeight="1">
      <c r="A40" s="6" t="s">
        <v>33</v>
      </c>
      <c r="B40" s="11">
        <f>B29+B30</f>
        <v>176153</v>
      </c>
      <c r="C40" s="11">
        <f>C29+C30</f>
        <v>47661.2</v>
      </c>
      <c r="D40" s="12">
        <f t="shared" si="2"/>
        <v>-128491.8</v>
      </c>
      <c r="E40" s="13"/>
      <c r="F40" s="13">
        <f t="shared" ref="F40:F55" si="6">IFERROR(C40/B40*100,"")</f>
        <v>27.056706385925871</v>
      </c>
      <c r="G40" s="14">
        <f>G29+G30</f>
        <v>46134.5</v>
      </c>
      <c r="H40" s="22">
        <f t="shared" si="3"/>
        <v>103.30923712189359</v>
      </c>
      <c r="I40" s="23">
        <f t="shared" si="4"/>
        <v>1526.6999999999971</v>
      </c>
    </row>
    <row r="41" spans="1:9" ht="21.75" customHeight="1">
      <c r="A41" s="5" t="s">
        <v>1</v>
      </c>
      <c r="B41" s="11"/>
      <c r="C41" s="11"/>
      <c r="D41" s="12"/>
      <c r="E41" s="13"/>
      <c r="F41" s="13" t="str">
        <f t="shared" si="6"/>
        <v/>
      </c>
      <c r="G41" s="14"/>
      <c r="H41" s="22"/>
      <c r="I41" s="23">
        <f t="shared" si="4"/>
        <v>0</v>
      </c>
    </row>
    <row r="42" spans="1:9">
      <c r="A42" s="7" t="s">
        <v>34</v>
      </c>
      <c r="B42" s="15">
        <v>29471.599999999999</v>
      </c>
      <c r="C42" s="15">
        <v>8592.7000000000007</v>
      </c>
      <c r="D42" s="12">
        <f t="shared" si="2"/>
        <v>-20878.899999999998</v>
      </c>
      <c r="E42" s="16"/>
      <c r="F42" s="16">
        <f t="shared" si="6"/>
        <v>29.155865307618186</v>
      </c>
      <c r="G42" s="17">
        <v>8528</v>
      </c>
      <c r="H42" s="22">
        <f t="shared" si="3"/>
        <v>100.75867729831145</v>
      </c>
      <c r="I42" s="23">
        <f t="shared" si="4"/>
        <v>64.700000000000728</v>
      </c>
    </row>
    <row r="43" spans="1:9">
      <c r="A43" s="7" t="s">
        <v>35</v>
      </c>
      <c r="B43" s="15">
        <v>783.8</v>
      </c>
      <c r="C43" s="15">
        <v>197.5</v>
      </c>
      <c r="D43" s="12">
        <f t="shared" si="2"/>
        <v>-586.29999999999995</v>
      </c>
      <c r="E43" s="16"/>
      <c r="F43" s="16">
        <f t="shared" si="6"/>
        <v>25.197754529216638</v>
      </c>
      <c r="G43" s="17">
        <v>244.6</v>
      </c>
      <c r="H43" s="22">
        <f t="shared" si="3"/>
        <v>80.744071954210966</v>
      </c>
      <c r="I43" s="23">
        <f t="shared" si="4"/>
        <v>-47.099999999999994</v>
      </c>
    </row>
    <row r="44" spans="1:9" ht="28.5">
      <c r="A44" s="7" t="s">
        <v>36</v>
      </c>
      <c r="B44" s="15">
        <v>1505</v>
      </c>
      <c r="C44" s="15">
        <v>289.10000000000002</v>
      </c>
      <c r="D44" s="12">
        <f t="shared" si="2"/>
        <v>-1215.9000000000001</v>
      </c>
      <c r="E44" s="16"/>
      <c r="F44" s="16">
        <f t="shared" si="6"/>
        <v>19.209302325581394</v>
      </c>
      <c r="G44" s="17">
        <v>245.9</v>
      </c>
      <c r="H44" s="22">
        <f t="shared" si="3"/>
        <v>117.56811712078081</v>
      </c>
      <c r="I44" s="23">
        <f t="shared" si="4"/>
        <v>43.200000000000017</v>
      </c>
    </row>
    <row r="45" spans="1:9" ht="17.25" customHeight="1">
      <c r="A45" s="8" t="s">
        <v>37</v>
      </c>
      <c r="B45" s="15">
        <v>31020.3</v>
      </c>
      <c r="C45" s="15">
        <v>2790.3</v>
      </c>
      <c r="D45" s="12">
        <f t="shared" si="2"/>
        <v>-28230</v>
      </c>
      <c r="E45" s="16"/>
      <c r="F45" s="16">
        <f t="shared" si="6"/>
        <v>8.9950774170462573</v>
      </c>
      <c r="G45" s="17">
        <v>3388.7</v>
      </c>
      <c r="H45" s="22">
        <f t="shared" si="3"/>
        <v>82.341310827160868</v>
      </c>
      <c r="I45" s="23">
        <f t="shared" si="4"/>
        <v>-598.39999999999964</v>
      </c>
    </row>
    <row r="46" spans="1:9">
      <c r="A46" s="8" t="s">
        <v>38</v>
      </c>
      <c r="B46" s="15">
        <v>3979</v>
      </c>
      <c r="C46" s="15">
        <v>2.9</v>
      </c>
      <c r="D46" s="12">
        <f t="shared" si="2"/>
        <v>-3976.1</v>
      </c>
      <c r="E46" s="16"/>
      <c r="F46" s="16">
        <f t="shared" si="6"/>
        <v>7.288263382759487E-2</v>
      </c>
      <c r="G46" s="17">
        <v>1.2</v>
      </c>
      <c r="H46" s="22">
        <f t="shared" si="3"/>
        <v>241.66666666666666</v>
      </c>
      <c r="I46" s="23">
        <f t="shared" si="4"/>
        <v>1.7</v>
      </c>
    </row>
    <row r="47" spans="1:9" ht="16.5" customHeight="1">
      <c r="A47" s="8" t="s">
        <v>39</v>
      </c>
      <c r="B47" s="15">
        <v>40</v>
      </c>
      <c r="C47" s="15">
        <v>0</v>
      </c>
      <c r="D47" s="12">
        <f t="shared" si="2"/>
        <v>-40</v>
      </c>
      <c r="E47" s="16"/>
      <c r="F47" s="16">
        <f t="shared" si="6"/>
        <v>0</v>
      </c>
      <c r="G47" s="17">
        <v>0</v>
      </c>
      <c r="H47" s="22"/>
      <c r="I47" s="23">
        <f t="shared" si="4"/>
        <v>0</v>
      </c>
    </row>
    <row r="48" spans="1:9" ht="18.75" customHeight="1">
      <c r="A48" s="8" t="s">
        <v>40</v>
      </c>
      <c r="B48" s="15">
        <v>76616</v>
      </c>
      <c r="C48" s="15">
        <v>24387.5</v>
      </c>
      <c r="D48" s="12">
        <f t="shared" si="2"/>
        <v>-52228.5</v>
      </c>
      <c r="E48" s="16"/>
      <c r="F48" s="16">
        <f t="shared" si="6"/>
        <v>31.830818627962827</v>
      </c>
      <c r="G48" s="17">
        <v>24551.599999999999</v>
      </c>
      <c r="H48" s="22">
        <f t="shared" si="3"/>
        <v>99.331611789048381</v>
      </c>
      <c r="I48" s="23">
        <f t="shared" si="4"/>
        <v>-164.09999999999854</v>
      </c>
    </row>
    <row r="49" spans="1:9" ht="17.25" customHeight="1">
      <c r="A49" s="7" t="s">
        <v>41</v>
      </c>
      <c r="B49" s="15">
        <v>14019.7</v>
      </c>
      <c r="C49" s="15">
        <v>3841</v>
      </c>
      <c r="D49" s="12">
        <f t="shared" si="2"/>
        <v>-10178.700000000001</v>
      </c>
      <c r="E49" s="16"/>
      <c r="F49" s="16">
        <f t="shared" si="6"/>
        <v>27.397162564106221</v>
      </c>
      <c r="G49" s="17">
        <v>2481.1999999999998</v>
      </c>
      <c r="H49" s="22">
        <f t="shared" si="3"/>
        <v>154.8041270353055</v>
      </c>
      <c r="I49" s="23">
        <f t="shared" si="4"/>
        <v>1359.8000000000002</v>
      </c>
    </row>
    <row r="50" spans="1:9">
      <c r="A50" s="8" t="s">
        <v>42</v>
      </c>
      <c r="B50" s="15">
        <v>7708.9</v>
      </c>
      <c r="C50" s="24">
        <v>663.3</v>
      </c>
      <c r="D50" s="12">
        <f t="shared" si="2"/>
        <v>-7045.5999999999995</v>
      </c>
      <c r="E50" s="16"/>
      <c r="F50" s="16">
        <f t="shared" si="6"/>
        <v>8.6043404376759316</v>
      </c>
      <c r="G50" s="17">
        <v>1682.1</v>
      </c>
      <c r="H50" s="22">
        <f t="shared" si="3"/>
        <v>39.432851792402353</v>
      </c>
      <c r="I50" s="23">
        <f t="shared" si="4"/>
        <v>-1018.8</v>
      </c>
    </row>
    <row r="51" spans="1:9">
      <c r="A51" s="8" t="s">
        <v>43</v>
      </c>
      <c r="B51" s="15">
        <v>100</v>
      </c>
      <c r="C51" s="15">
        <v>22.7</v>
      </c>
      <c r="D51" s="12">
        <f t="shared" si="2"/>
        <v>-77.3</v>
      </c>
      <c r="E51" s="16"/>
      <c r="F51" s="16">
        <f t="shared" si="6"/>
        <v>22.7</v>
      </c>
      <c r="G51" s="17">
        <v>36.799999999999997</v>
      </c>
      <c r="H51" s="22">
        <f t="shared" si="3"/>
        <v>61.684782608695656</v>
      </c>
      <c r="I51" s="23">
        <f t="shared" si="4"/>
        <v>-14.099999999999998</v>
      </c>
    </row>
    <row r="52" spans="1:9" ht="17.25" customHeight="1">
      <c r="A52" s="8" t="s">
        <v>44</v>
      </c>
      <c r="B52" s="15">
        <v>0</v>
      </c>
      <c r="C52" s="15">
        <v>0</v>
      </c>
      <c r="D52" s="12">
        <f t="shared" si="2"/>
        <v>0</v>
      </c>
      <c r="E52" s="16"/>
      <c r="F52" s="16" t="str">
        <f t="shared" si="6"/>
        <v/>
      </c>
      <c r="G52" s="17">
        <v>0</v>
      </c>
      <c r="H52" s="22"/>
      <c r="I52" s="23">
        <f t="shared" si="4"/>
        <v>0</v>
      </c>
    </row>
    <row r="53" spans="1:9" ht="34.5" customHeight="1">
      <c r="A53" s="8" t="s">
        <v>45</v>
      </c>
      <c r="B53" s="15">
        <v>0</v>
      </c>
      <c r="C53" s="15">
        <v>0</v>
      </c>
      <c r="D53" s="12">
        <f t="shared" si="2"/>
        <v>0</v>
      </c>
      <c r="E53" s="16"/>
      <c r="F53" s="16" t="str">
        <f t="shared" si="6"/>
        <v/>
      </c>
      <c r="G53" s="17">
        <v>0</v>
      </c>
      <c r="H53" s="22"/>
      <c r="I53" s="23">
        <f t="shared" si="4"/>
        <v>0</v>
      </c>
    </row>
    <row r="54" spans="1:9" ht="18" customHeight="1">
      <c r="A54" s="8" t="s">
        <v>46</v>
      </c>
      <c r="B54" s="15">
        <v>10908.7</v>
      </c>
      <c r="C54" s="15">
        <v>3525.8</v>
      </c>
      <c r="D54" s="12">
        <f t="shared" si="2"/>
        <v>-7382.9000000000005</v>
      </c>
      <c r="E54" s="16"/>
      <c r="F54" s="16">
        <f t="shared" si="6"/>
        <v>32.320991502195497</v>
      </c>
      <c r="G54" s="17">
        <v>2582.4</v>
      </c>
      <c r="H54" s="22">
        <f t="shared" si="3"/>
        <v>136.5319083023544</v>
      </c>
      <c r="I54" s="23">
        <f t="shared" si="4"/>
        <v>943.40000000000009</v>
      </c>
    </row>
    <row r="55" spans="1:9" ht="21.75" customHeight="1">
      <c r="A55" s="6" t="s">
        <v>47</v>
      </c>
      <c r="B55" s="11">
        <f>SUM(B42:B54)</f>
        <v>176153.00000000003</v>
      </c>
      <c r="C55" s="11">
        <f>SUM(C42:C54)</f>
        <v>44312.800000000003</v>
      </c>
      <c r="D55" s="12">
        <f t="shared" si="2"/>
        <v>-131840.20000000001</v>
      </c>
      <c r="E55" s="13"/>
      <c r="F55" s="13">
        <f t="shared" si="6"/>
        <v>25.155858827269473</v>
      </c>
      <c r="G55" s="14">
        <f>SUM(G42:G54)</f>
        <v>43742.5</v>
      </c>
      <c r="H55" s="22">
        <f t="shared" si="3"/>
        <v>101.30376635994742</v>
      </c>
      <c r="I55" s="23">
        <f t="shared" si="4"/>
        <v>570.30000000000291</v>
      </c>
    </row>
    <row r="56" spans="1:9" ht="24.75" customHeight="1" thickBot="1">
      <c r="A56" s="10" t="s">
        <v>48</v>
      </c>
      <c r="B56" s="18">
        <f>B40-B55</f>
        <v>0</v>
      </c>
      <c r="C56" s="18">
        <f>C40-C55</f>
        <v>3348.3999999999942</v>
      </c>
      <c r="D56" s="19"/>
      <c r="E56" s="20" t="s">
        <v>49</v>
      </c>
      <c r="F56" s="20" t="s">
        <v>49</v>
      </c>
      <c r="G56" s="21">
        <f>G40-G55</f>
        <v>2392</v>
      </c>
      <c r="H56" s="22"/>
      <c r="I56" s="23"/>
    </row>
  </sheetData>
  <mergeCells count="11">
    <mergeCell ref="G4:G5"/>
    <mergeCell ref="H4:H5"/>
    <mergeCell ref="I4:I5"/>
    <mergeCell ref="E4:E5"/>
    <mergeCell ref="F4:F5"/>
    <mergeCell ref="A1:F1"/>
    <mergeCell ref="E3:F3"/>
    <mergeCell ref="D4:D5"/>
    <mergeCell ref="A4:A5"/>
    <mergeCell ref="B4:B5"/>
    <mergeCell ref="C4:C5"/>
  </mergeCells>
  <pageMargins left="0.44" right="0.19685039370078741" top="0.43307086614173229" bottom="0.2362204724409449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2018-03-26T13:37:32Z</cp:lastPrinted>
  <dcterms:created xsi:type="dcterms:W3CDTF">2001-12-07T07:47:07Z</dcterms:created>
  <dcterms:modified xsi:type="dcterms:W3CDTF">2018-06-04T13:20:29Z</dcterms:modified>
</cp:coreProperties>
</file>