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SVODKA12" sheetId="1" r:id="rId1"/>
  </sheets>
  <definedNames>
    <definedName name="Excel_BuiltIn_Print_Area_1">'SVODKA12'!$A$1:$F$69</definedName>
    <definedName name="_xlnm.Print_Area" localSheetId="0">'SVODKA12'!$A$1:$E$66</definedName>
    <definedName name="Область_печати_ИМ_1">'SVODKA12'!#REF!</definedName>
  </definedNames>
  <calcPr fullCalcOnLoad="1"/>
</workbook>
</file>

<file path=xl/sharedStrings.xml><?xml version="1.0" encoding="utf-8"?>
<sst xmlns="http://schemas.openxmlformats.org/spreadsheetml/2006/main" count="72" uniqueCount="62">
  <si>
    <t xml:space="preserve">                                   </t>
  </si>
  <si>
    <t>Исполнено</t>
  </si>
  <si>
    <t>Процент</t>
  </si>
  <si>
    <t>Отклонение</t>
  </si>
  <si>
    <t xml:space="preserve">Наименование </t>
  </si>
  <si>
    <t>исполнения</t>
  </si>
  <si>
    <t>показателя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</si>
  <si>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</si>
  <si>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</si>
  <si>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</si>
  <si>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</si>
  <si>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</si>
  <si>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</si>
  <si>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</si>
  <si>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</si>
  <si>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</si>
  <si>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Земельный налог (по обяз-вам возникшим на1.01.06г)</t>
  </si>
  <si>
    <t>НЕНАЛОГОВЫЕ ДОХОДЫ - ВСЕГО</t>
  </si>
  <si>
    <t>ДОХОДЫ ОТ ИМУЩЕСТВА, НАХОДЯЩЕГОСЯ В МУНИЦИ-</t>
  </si>
  <si>
    <t xml:space="preserve">ПАЛЬНОЙ СОБСТВЕННОСТИ 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</si>
  <si>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</si>
  <si>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</si>
  <si>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</si>
  <si>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</si>
  <si>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</si>
  <si>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</si>
  <si>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</si>
  <si>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</si>
  <si>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ВСЕГО ДОХОДОВ</t>
  </si>
  <si>
    <t>РАСХОДЫ</t>
  </si>
  <si>
    <t xml:space="preserve">  Общегосударственные вопросы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</si>
  <si>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</si>
  <si>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</si>
  <si>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</si>
  <si>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</si>
  <si>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Здравоохранение и спорт</t>
  </si>
  <si>
    <t xml:space="preserve">  Социальная политика</t>
  </si>
  <si>
    <t xml:space="preserve">  Межбюджетные трансферты</t>
  </si>
  <si>
    <t>Всего расходов</t>
  </si>
  <si>
    <t>Дефицит "-", профицит "+" бюджета</t>
  </si>
  <si>
    <t>Единый сельскохозяйственный налог</t>
  </si>
  <si>
    <t>Налог на прибыль</t>
  </si>
  <si>
    <t>Налог на имущество предприятий</t>
  </si>
  <si>
    <t>Налог с продаж</t>
  </si>
  <si>
    <t>ВОЗВРАТ ОСТАТКОВ СУБСИДИЙ и СУБВ.ПРОШЛЫХ ЛЕТ</t>
  </si>
  <si>
    <t>Дотации бюджетам муниципальных образований</t>
  </si>
  <si>
    <t>Субсидии</t>
  </si>
  <si>
    <t>Субвенции</t>
  </si>
  <si>
    <t>Иные межбюджетные трансферты</t>
  </si>
  <si>
    <t>ДОХОДЫ ОТ ОКАЗАНИЯ ПЛАТНЫХ УСЛУГ И КОМПЕНСАЦИИ ЗАТРАТ ГОСУДАРСТВА</t>
  </si>
  <si>
    <t xml:space="preserve">           АНАЛИЗ ИСПОЛНЕНИЯ БЮДЖЕТА ШУМЕРЛИНСКОГО РАЙОНА</t>
  </si>
  <si>
    <t xml:space="preserve">  Национальная безопасность и правоохранительная     деятельность</t>
  </si>
  <si>
    <t>Прочие налоги и сборы</t>
  </si>
  <si>
    <t>в том числе собственные ( без учета предприн. деятельности)</t>
  </si>
  <si>
    <t xml:space="preserve">  Национальная оборона</t>
  </si>
  <si>
    <t>в т.ч. аренда земли</t>
  </si>
  <si>
    <t xml:space="preserve">         аренда имущества</t>
  </si>
  <si>
    <t xml:space="preserve">         доходы от перечисления части прибыли МУП</t>
  </si>
  <si>
    <t>ПО СОСТОЯНИЮ НА 01.11.2011г. В СРАВНЕНИИ С СООТВЕТСТВУЮЩИМ ПЕРИОДОМ ПРОШЛОГО ГОДА</t>
  </si>
  <si>
    <t>на 01.11.2010г</t>
  </si>
  <si>
    <t>на 01.11.2011г</t>
  </si>
  <si>
    <t>в 33,7 раза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</si>
</sst>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0_р_._-;\-* #,##0.00_р_._-;_-* \-??_р_._-;_-@_-"/>
    <numFmt numFmtId="167" formatCode="_-* #,##0.0_р_._-;\-* #,##0.0_р_._-;_-* \-??_р_._-;_-@_-"/>
    <numFmt numFmtId="168" formatCode="_-* #,##0.0_р_._-;\-* #,##0.0_р_._-;_-* \-?_р_._-;_-@_-"/>
    <numFmt numFmtId="169" formatCode="0.00000"/>
    <numFmt numFmtId="170" formatCode="0.000000"/>
    <numFmt numFmtId="171" formatCode="0.0000"/>
    <numFmt numFmtId="172" formatCode="0.000"/>
    <numFmt numFmtId="173" formatCode="_-* #,##0.0_р_._-;\-* #,##0.0_р_._-;_-* &quot;-&quot;?_р_._-;_-@_-"/>
  </numFmts>
  <fonts count="12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Courier"/>
      <family val="0"/>
    </font>
    <font>
      <sz val="11"/>
      <name val="Arial"/>
      <family val="2"/>
    </font>
    <font>
      <b/>
      <sz val="12"/>
      <name val="Courier"/>
      <family val="0"/>
    </font>
    <font>
      <b/>
      <sz val="12"/>
      <name val="Arial"/>
      <family val="2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 locked="0"/>
    </xf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2" xfId="0" applyFont="1" applyBorder="1" applyAlignment="1">
      <alignment/>
    </xf>
    <xf numFmtId="0" fontId="1" fillId="0" borderId="3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/>
    </xf>
    <xf numFmtId="167" fontId="1" fillId="2" borderId="0" xfId="0" applyNumberFormat="1" applyFont="1" applyFill="1" applyBorder="1" applyAlignment="1">
      <alignment/>
    </xf>
    <xf numFmtId="167" fontId="1" fillId="2" borderId="0" xfId="0" applyNumberFormat="1" applyFont="1" applyFill="1" applyAlignment="1" applyProtection="1">
      <alignment horizontal="right"/>
      <protection/>
    </xf>
    <xf numFmtId="167" fontId="1" fillId="0" borderId="0" xfId="0" applyNumberFormat="1" applyFont="1" applyAlignment="1">
      <alignment/>
    </xf>
    <xf numFmtId="0" fontId="5" fillId="2" borderId="0" xfId="0" applyFont="1" applyFill="1" applyBorder="1" applyAlignment="1">
      <alignment/>
    </xf>
    <xf numFmtId="168" fontId="1" fillId="2" borderId="0" xfId="0" applyNumberFormat="1" applyFont="1" applyFill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164" fontId="6" fillId="0" borderId="0" xfId="0" applyNumberFormat="1" applyFont="1" applyAlignment="1" applyProtection="1">
      <alignment horizontal="right"/>
      <protection/>
    </xf>
    <xf numFmtId="165" fontId="6" fillId="0" borderId="0" xfId="0" applyNumberFormat="1" applyFont="1" applyAlignment="1">
      <alignment/>
    </xf>
    <xf numFmtId="0" fontId="6" fillId="2" borderId="0" xfId="0" applyFont="1" applyFill="1" applyAlignment="1">
      <alignment/>
    </xf>
    <xf numFmtId="167" fontId="6" fillId="2" borderId="0" xfId="0" applyNumberFormat="1" applyFont="1" applyFill="1" applyBorder="1" applyAlignment="1">
      <alignment horizontal="right" vertical="top" shrinkToFit="1"/>
    </xf>
    <xf numFmtId="0" fontId="1" fillId="0" borderId="2" xfId="0" applyFont="1" applyBorder="1" applyAlignment="1">
      <alignment horizontal="left"/>
    </xf>
    <xf numFmtId="0" fontId="1" fillId="0" borderId="3" xfId="0" applyFont="1" applyFill="1" applyBorder="1" applyAlignment="1" applyProtection="1">
      <alignment horizontal="left"/>
      <protection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5" xfId="0" applyFont="1" applyBorder="1" applyAlignment="1" applyProtection="1">
      <alignment horizontal="left"/>
      <protection/>
    </xf>
    <xf numFmtId="0" fontId="1" fillId="0" borderId="6" xfId="0" applyFont="1" applyBorder="1" applyAlignment="1" applyProtection="1">
      <alignment horizontal="left"/>
      <protection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 applyProtection="1">
      <alignment horizontal="left"/>
      <protection/>
    </xf>
    <xf numFmtId="0" fontId="1" fillId="0" borderId="9" xfId="0" applyFont="1" applyBorder="1" applyAlignment="1" applyProtection="1">
      <alignment horizontal="left"/>
      <protection/>
    </xf>
    <xf numFmtId="0" fontId="1" fillId="0" borderId="9" xfId="0" applyFont="1" applyBorder="1" applyAlignment="1">
      <alignment/>
    </xf>
    <xf numFmtId="0" fontId="1" fillId="0" borderId="10" xfId="0" applyFont="1" applyBorder="1" applyAlignment="1" applyProtection="1">
      <alignment horizontal="left"/>
      <protection/>
    </xf>
    <xf numFmtId="164" fontId="8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165" fontId="8" fillId="0" borderId="0" xfId="0" applyNumberFormat="1" applyFont="1" applyAlignment="1">
      <alignment/>
    </xf>
    <xf numFmtId="0" fontId="5" fillId="2" borderId="0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164" fontId="11" fillId="0" borderId="0" xfId="0" applyNumberFormat="1" applyFont="1" applyFill="1" applyAlignment="1" applyProtection="1">
      <alignment horizontal="right"/>
      <protection/>
    </xf>
    <xf numFmtId="165" fontId="11" fillId="2" borderId="0" xfId="0" applyNumberFormat="1" applyFont="1" applyFill="1" applyAlignment="1" applyProtection="1">
      <alignment horizontal="right"/>
      <protection/>
    </xf>
    <xf numFmtId="164" fontId="11" fillId="2" borderId="0" xfId="0" applyNumberFormat="1" applyFont="1" applyFill="1" applyAlignment="1" applyProtection="1">
      <alignment horizontal="right"/>
      <protection/>
    </xf>
    <xf numFmtId="0" fontId="11" fillId="2" borderId="0" xfId="0" applyFont="1" applyFill="1" applyAlignment="1">
      <alignment horizontal="right"/>
    </xf>
    <xf numFmtId="0" fontId="8" fillId="0" borderId="0" xfId="0" applyFont="1" applyAlignment="1">
      <alignment/>
    </xf>
    <xf numFmtId="0" fontId="8" fillId="0" borderId="5" xfId="0" applyFont="1" applyBorder="1" applyAlignment="1" applyProtection="1">
      <alignment horizontal="left"/>
      <protection/>
    </xf>
    <xf numFmtId="0" fontId="8" fillId="0" borderId="2" xfId="0" applyFont="1" applyBorder="1" applyAlignment="1">
      <alignment horizontal="left"/>
    </xf>
    <xf numFmtId="0" fontId="8" fillId="0" borderId="6" xfId="0" applyFont="1" applyBorder="1" applyAlignment="1" applyProtection="1">
      <alignment horizontal="left"/>
      <protection/>
    </xf>
    <xf numFmtId="0" fontId="8" fillId="0" borderId="3" xfId="0" applyFont="1" applyFill="1" applyBorder="1" applyAlignment="1" applyProtection="1">
      <alignment horizontal="left"/>
      <protection/>
    </xf>
    <xf numFmtId="0" fontId="8" fillId="0" borderId="9" xfId="0" applyFont="1" applyBorder="1" applyAlignment="1">
      <alignment/>
    </xf>
    <xf numFmtId="0" fontId="8" fillId="0" borderId="3" xfId="0" applyFont="1" applyBorder="1" applyAlignment="1">
      <alignment horizontal="left"/>
    </xf>
    <xf numFmtId="0" fontId="8" fillId="0" borderId="10" xfId="0" applyFont="1" applyBorder="1" applyAlignment="1" applyProtection="1">
      <alignment horizontal="left"/>
      <protection/>
    </xf>
    <xf numFmtId="0" fontId="8" fillId="0" borderId="7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/>
    </xf>
    <xf numFmtId="167" fontId="8" fillId="2" borderId="0" xfId="0" applyNumberFormat="1" applyFont="1" applyFill="1" applyBorder="1" applyAlignment="1">
      <alignment horizontal="right" vertical="top" shrinkToFit="1"/>
    </xf>
    <xf numFmtId="167" fontId="8" fillId="2" borderId="0" xfId="0" applyNumberFormat="1" applyFont="1" applyFill="1" applyBorder="1" applyAlignment="1">
      <alignment/>
    </xf>
    <xf numFmtId="168" fontId="8" fillId="2" borderId="0" xfId="0" applyNumberFormat="1" applyFont="1" applyFill="1" applyBorder="1" applyAlignment="1">
      <alignment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/>
      <protection/>
    </xf>
    <xf numFmtId="167" fontId="8" fillId="2" borderId="0" xfId="0" applyNumberFormat="1" applyFont="1" applyFill="1" applyBorder="1" applyAlignment="1">
      <alignment horizontal="right" shrinkToFit="1"/>
    </xf>
    <xf numFmtId="164" fontId="8" fillId="0" borderId="0" xfId="0" applyNumberFormat="1" applyFont="1" applyAlignment="1" applyProtection="1">
      <alignment horizontal="right" vertical="top"/>
      <protection/>
    </xf>
    <xf numFmtId="165" fontId="8" fillId="0" borderId="0" xfId="0" applyNumberFormat="1" applyFont="1" applyAlignment="1">
      <alignment vertical="top"/>
    </xf>
    <xf numFmtId="0" fontId="8" fillId="0" borderId="8" xfId="0" applyFont="1" applyBorder="1" applyAlignment="1" applyProtection="1">
      <alignment horizontal="left"/>
      <protection/>
    </xf>
    <xf numFmtId="0" fontId="8" fillId="0" borderId="9" xfId="0" applyFont="1" applyBorder="1" applyAlignment="1" applyProtection="1">
      <alignment horizontal="left"/>
      <protection/>
    </xf>
    <xf numFmtId="164" fontId="11" fillId="2" borderId="0" xfId="0" applyNumberFormat="1" applyFont="1" applyFill="1" applyAlignment="1" applyProtection="1">
      <alignment horizontal="right"/>
      <protection/>
    </xf>
    <xf numFmtId="164" fontId="8" fillId="0" borderId="0" xfId="0" applyNumberFormat="1" applyFont="1" applyAlignment="1" applyProtection="1">
      <alignment horizontal="right"/>
      <protection/>
    </xf>
    <xf numFmtId="0" fontId="11" fillId="2" borderId="0" xfId="0" applyFont="1" applyFill="1" applyAlignment="1">
      <alignment horizontal="right"/>
    </xf>
    <xf numFmtId="167" fontId="6" fillId="2" borderId="0" xfId="0" applyNumberFormat="1" applyFont="1" applyFill="1" applyBorder="1" applyAlignment="1">
      <alignment horizontal="right" vertical="top" shrinkToFit="1"/>
    </xf>
    <xf numFmtId="167" fontId="8" fillId="2" borderId="0" xfId="0" applyNumberFormat="1" applyFont="1" applyFill="1" applyBorder="1" applyAlignment="1">
      <alignment/>
    </xf>
    <xf numFmtId="168" fontId="8" fillId="2" borderId="0" xfId="0" applyNumberFormat="1" applyFont="1" applyFill="1" applyBorder="1" applyAlignment="1">
      <alignment/>
    </xf>
    <xf numFmtId="167" fontId="8" fillId="0" borderId="0" xfId="24" applyNumberFormat="1" applyFont="1" applyFill="1" applyBorder="1" applyAlignment="1" applyProtection="1">
      <alignment horizontal="right" vertical="top" shrinkToFit="1"/>
      <protection/>
    </xf>
    <xf numFmtId="167" fontId="8" fillId="0" borderId="0" xfId="0" applyNumberFormat="1" applyFont="1" applyFill="1" applyBorder="1" applyAlignment="1">
      <alignment horizontal="right" shrinkToFit="1"/>
    </xf>
    <xf numFmtId="167" fontId="8" fillId="0" borderId="0" xfId="0" applyNumberFormat="1" applyFont="1" applyFill="1" applyBorder="1" applyAlignment="1">
      <alignment horizontal="right" vertical="top" shrinkToFit="1"/>
    </xf>
  </cellXfs>
  <cellStyles count="13">
    <cellStyle name="Normal" xfId="0"/>
    <cellStyle name="”€ќђќ‘ћ‚›‰" xfId="15"/>
    <cellStyle name="”€љ‘€ђћ‚ђќќ›‰" xfId="16"/>
    <cellStyle name="„…ќ…†ќ›‰" xfId="17"/>
    <cellStyle name="‡ђѓћ‹ћ‚ћљ1" xfId="18"/>
    <cellStyle name="‡ђѓћ‹ћ‚ћљ2" xfId="19"/>
    <cellStyle name="€’ћѓћ‚›‰" xfId="20"/>
    <cellStyle name="Currency" xfId="21"/>
    <cellStyle name="Currency [0]" xfId="22"/>
    <cellStyle name="Percent" xfId="23"/>
    <cellStyle name="Comma" xfId="24"/>
    <cellStyle name="Comma [0]" xfId="25"/>
    <cellStyle name="Џђћ–…ќ’ќ›‰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="90" zoomScaleNormal="90" zoomScaleSheetLayoutView="100" workbookViewId="0" topLeftCell="A1">
      <selection activeCell="D62" sqref="D62"/>
    </sheetView>
  </sheetViews>
  <sheetFormatPr defaultColWidth="8.796875" defaultRowHeight="15"/>
  <cols>
    <col min="1" max="1" width="45.796875" style="1" customWidth="1"/>
    <col min="2" max="4" width="13.19921875" style="1" customWidth="1"/>
    <col min="5" max="5" width="11.3984375" style="1" customWidth="1"/>
    <col min="6" max="6" width="4.8984375" style="2" customWidth="1"/>
    <col min="7" max="16384" width="9.796875" style="0" customWidth="1"/>
  </cols>
  <sheetData>
    <row r="1" spans="1:7" ht="15.75">
      <c r="A1" s="45" t="s">
        <v>50</v>
      </c>
      <c r="B1" s="45"/>
      <c r="C1" s="45"/>
      <c r="D1" s="45"/>
      <c r="E1" s="46"/>
      <c r="F1" s="43"/>
      <c r="G1" s="43"/>
    </row>
    <row r="2" spans="1:7" ht="15.75">
      <c r="A2" s="45" t="s">
        <v>58</v>
      </c>
      <c r="B2" s="45"/>
      <c r="C2" s="45"/>
      <c r="D2" s="45"/>
      <c r="E2" s="46"/>
      <c r="F2" s="43"/>
      <c r="G2" s="43"/>
    </row>
    <row r="3" spans="1:5" ht="15">
      <c r="A3" s="43"/>
      <c r="B3" s="44"/>
      <c r="C3" s="44"/>
      <c r="D3" s="44"/>
      <c r="E3" s="44"/>
    </row>
    <row r="4" spans="1:5" ht="15">
      <c r="A4" s="3" t="s">
        <v>0</v>
      </c>
      <c r="B4" s="3"/>
      <c r="C4" s="3"/>
      <c r="D4" s="3"/>
      <c r="E4" s="4"/>
    </row>
    <row r="5" spans="1:5" ht="15">
      <c r="A5" s="5"/>
      <c r="B5" s="35" t="s">
        <v>1</v>
      </c>
      <c r="C5" s="35" t="s">
        <v>1</v>
      </c>
      <c r="D5" s="32" t="s">
        <v>2</v>
      </c>
      <c r="E5" s="27" t="s">
        <v>3</v>
      </c>
    </row>
    <row r="6" spans="1:5" ht="15">
      <c r="A6" s="6" t="s">
        <v>4</v>
      </c>
      <c r="B6" s="36" t="s">
        <v>59</v>
      </c>
      <c r="C6" s="36" t="s">
        <v>60</v>
      </c>
      <c r="D6" s="33" t="s">
        <v>5</v>
      </c>
      <c r="E6" s="28"/>
    </row>
    <row r="7" spans="1:5" ht="15">
      <c r="A7" s="6" t="s">
        <v>6</v>
      </c>
      <c r="B7" s="37"/>
      <c r="C7" s="37"/>
      <c r="D7" s="33"/>
      <c r="E7" s="30"/>
    </row>
    <row r="8" spans="1:5" ht="15">
      <c r="A8" s="7"/>
      <c r="B8" s="38"/>
      <c r="C8" s="38"/>
      <c r="D8" s="34"/>
      <c r="E8" s="29"/>
    </row>
    <row r="9" spans="1:5" ht="15">
      <c r="A9" s="8"/>
      <c r="B9" s="31"/>
      <c r="C9" s="31"/>
      <c r="D9" s="31"/>
      <c r="E9" s="31"/>
    </row>
    <row r="10" spans="1:5" ht="15.75">
      <c r="A10" s="20" t="s">
        <v>7</v>
      </c>
      <c r="B10" s="23">
        <f>(B11+B13+B19+B17)</f>
        <v>11481.420000000002</v>
      </c>
      <c r="C10" s="23">
        <f>(C11+C13+C19+C17)</f>
        <v>9688.8</v>
      </c>
      <c r="D10" s="23">
        <f>(C10/B10)*100</f>
        <v>84.3867744582116</v>
      </c>
      <c r="E10" s="24">
        <f>+C10-B10</f>
        <v>-1792.6200000000026</v>
      </c>
    </row>
    <row r="11" spans="1:5" ht="15">
      <c r="A11" s="9" t="s">
        <v>8</v>
      </c>
      <c r="B11" s="50">
        <f>(+B12)</f>
        <v>8800.2</v>
      </c>
      <c r="C11" s="50">
        <f>(+C12)</f>
        <v>6974.9</v>
      </c>
      <c r="D11" s="39">
        <f>(C11/B11)*100</f>
        <v>79.25842594486487</v>
      </c>
      <c r="E11" s="41">
        <f>+C11-B11</f>
        <v>-1825.300000000001</v>
      </c>
    </row>
    <row r="12" spans="1:5" ht="15.75" customHeight="1">
      <c r="A12" s="9" t="s">
        <v>9</v>
      </c>
      <c r="B12" s="48">
        <v>8800.2</v>
      </c>
      <c r="C12" s="48">
        <v>6974.9</v>
      </c>
      <c r="D12" s="39">
        <f>(C12/B12)*100</f>
        <v>79.25842594486487</v>
      </c>
      <c r="E12" s="41">
        <f>+C12-B12</f>
        <v>-1825.300000000001</v>
      </c>
    </row>
    <row r="13" spans="1:5" ht="15">
      <c r="A13" s="9" t="s">
        <v>10</v>
      </c>
      <c r="B13" s="74">
        <f>+B15+B16</f>
        <v>1444.6</v>
      </c>
      <c r="C13" s="39">
        <f>+C15+C16</f>
        <v>1568.9</v>
      </c>
      <c r="D13" s="39">
        <f>(C13/B13)*100</f>
        <v>108.60445798144815</v>
      </c>
      <c r="E13" s="41">
        <f>+C13-B13</f>
        <v>124.30000000000018</v>
      </c>
    </row>
    <row r="14" spans="1:5" ht="15">
      <c r="A14" s="9" t="s">
        <v>11</v>
      </c>
      <c r="B14" s="75"/>
      <c r="C14" s="51"/>
      <c r="D14" s="39"/>
      <c r="E14" s="41"/>
    </row>
    <row r="15" spans="1:5" ht="15">
      <c r="A15" s="9" t="s">
        <v>12</v>
      </c>
      <c r="B15" s="49">
        <v>1426.6</v>
      </c>
      <c r="C15" s="49">
        <v>1533.5</v>
      </c>
      <c r="D15" s="39">
        <f>(C15/B15)*100</f>
        <v>107.49334081031824</v>
      </c>
      <c r="E15" s="41">
        <f aca="true" t="shared" si="0" ref="E15:E39">+C15-B15</f>
        <v>106.90000000000009</v>
      </c>
    </row>
    <row r="16" spans="1:5" ht="14.25" customHeight="1">
      <c r="A16" s="9" t="s">
        <v>40</v>
      </c>
      <c r="B16" s="49">
        <v>18</v>
      </c>
      <c r="C16" s="49">
        <v>35.4</v>
      </c>
      <c r="D16" s="39">
        <f>(C16/B16)*100</f>
        <v>196.66666666666666</v>
      </c>
      <c r="E16" s="41">
        <f t="shared" si="0"/>
        <v>17.4</v>
      </c>
    </row>
    <row r="17" spans="1:5" ht="15">
      <c r="A17" s="9" t="s">
        <v>13</v>
      </c>
      <c r="B17" s="48">
        <v>1216.7</v>
      </c>
      <c r="C17" s="48">
        <v>1143</v>
      </c>
      <c r="D17" s="39">
        <f>(C17/B17)*100</f>
        <v>93.9426317087203</v>
      </c>
      <c r="E17" s="41">
        <f t="shared" si="0"/>
        <v>-73.70000000000005</v>
      </c>
    </row>
    <row r="18" spans="1:5" ht="15">
      <c r="A18" s="9" t="s">
        <v>14</v>
      </c>
      <c r="B18" s="73"/>
      <c r="C18" s="50"/>
      <c r="D18" s="39"/>
      <c r="E18" s="41">
        <f t="shared" si="0"/>
        <v>0</v>
      </c>
    </row>
    <row r="19" spans="1:5" ht="15">
      <c r="A19" s="9" t="s">
        <v>15</v>
      </c>
      <c r="B19" s="50">
        <f>+B20+B21+B22+B23</f>
        <v>19.92</v>
      </c>
      <c r="C19" s="50">
        <f>+C20+C21+C22+C23+C24</f>
        <v>2</v>
      </c>
      <c r="D19" s="39">
        <f>(C19/B19)*100</f>
        <v>10.04016064257028</v>
      </c>
      <c r="E19" s="41">
        <f t="shared" si="0"/>
        <v>-17.92</v>
      </c>
    </row>
    <row r="20" spans="1:5" ht="15">
      <c r="A20" s="9" t="s">
        <v>41</v>
      </c>
      <c r="B20" s="50">
        <v>3.12</v>
      </c>
      <c r="C20" s="50"/>
      <c r="D20" s="39"/>
      <c r="E20" s="41">
        <f t="shared" si="0"/>
        <v>-3.12</v>
      </c>
    </row>
    <row r="21" spans="1:5" ht="15">
      <c r="A21" s="9" t="s">
        <v>42</v>
      </c>
      <c r="B21" s="50"/>
      <c r="C21" s="50"/>
      <c r="D21" s="39"/>
      <c r="E21" s="41">
        <f t="shared" si="0"/>
        <v>0</v>
      </c>
    </row>
    <row r="22" spans="1:5" ht="15">
      <c r="A22" s="9" t="s">
        <v>16</v>
      </c>
      <c r="B22" s="50"/>
      <c r="C22" s="50"/>
      <c r="D22" s="39"/>
      <c r="E22" s="41">
        <f t="shared" si="0"/>
        <v>0</v>
      </c>
    </row>
    <row r="23" spans="1:5" ht="15">
      <c r="A23" s="9" t="s">
        <v>43</v>
      </c>
      <c r="B23" s="50">
        <v>16.8</v>
      </c>
      <c r="C23" s="50">
        <v>1.4</v>
      </c>
      <c r="D23" s="39">
        <f>(C23/B23)*100</f>
        <v>8.333333333333332</v>
      </c>
      <c r="E23" s="41">
        <f t="shared" si="0"/>
        <v>-15.4</v>
      </c>
    </row>
    <row r="24" spans="1:5" ht="15">
      <c r="A24" s="9" t="s">
        <v>52</v>
      </c>
      <c r="B24" s="50"/>
      <c r="C24" s="50">
        <v>0.6</v>
      </c>
      <c r="D24" s="39"/>
      <c r="E24" s="41">
        <f t="shared" si="0"/>
        <v>0.6</v>
      </c>
    </row>
    <row r="25" spans="1:5" ht="15.75">
      <c r="A25" s="20" t="s">
        <v>17</v>
      </c>
      <c r="B25" s="23">
        <f>(B27+B31+B33+B36+B37+B35)</f>
        <v>6555.200000000001</v>
      </c>
      <c r="C25" s="23">
        <f>(C27+C31+C33+C36+C37+C35)</f>
        <v>6946.1</v>
      </c>
      <c r="D25" s="39">
        <f>(C25/B25)*100</f>
        <v>105.96320478398829</v>
      </c>
      <c r="E25" s="23">
        <f>(E27+E31+E33+E36+E37+E35)</f>
        <v>390.90000000000003</v>
      </c>
    </row>
    <row r="26" spans="1:5" ht="15">
      <c r="A26" s="9" t="s">
        <v>18</v>
      </c>
      <c r="B26" s="50"/>
      <c r="C26" s="50"/>
      <c r="D26" s="39"/>
      <c r="E26" s="41"/>
    </row>
    <row r="27" spans="1:5" ht="15">
      <c r="A27" s="9" t="s">
        <v>19</v>
      </c>
      <c r="B27" s="39">
        <f>(B28+B29)</f>
        <v>1783.2</v>
      </c>
      <c r="C27" s="39">
        <f>(C28+C29+C30)</f>
        <v>1412.7</v>
      </c>
      <c r="D27" s="39">
        <f aca="true" t="shared" si="1" ref="D27:D33">(C27/B27)*100</f>
        <v>79.22274562584118</v>
      </c>
      <c r="E27" s="41">
        <f t="shared" si="0"/>
        <v>-370.5</v>
      </c>
    </row>
    <row r="28" spans="1:5" ht="15">
      <c r="A28" s="9" t="s">
        <v>55</v>
      </c>
      <c r="B28" s="48">
        <v>1620</v>
      </c>
      <c r="C28" s="50">
        <v>1131.2</v>
      </c>
      <c r="D28" s="39">
        <f t="shared" si="1"/>
        <v>69.82716049382717</v>
      </c>
      <c r="E28" s="41">
        <f t="shared" si="0"/>
        <v>-488.79999999999995</v>
      </c>
    </row>
    <row r="29" spans="1:5" ht="15">
      <c r="A29" s="9" t="s">
        <v>56</v>
      </c>
      <c r="B29" s="50">
        <v>163.2</v>
      </c>
      <c r="C29" s="50">
        <v>178.3</v>
      </c>
      <c r="D29" s="39">
        <f t="shared" si="1"/>
        <v>109.25245098039218</v>
      </c>
      <c r="E29" s="41">
        <f t="shared" si="0"/>
        <v>15.100000000000023</v>
      </c>
    </row>
    <row r="30" spans="1:5" ht="15">
      <c r="A30" s="9" t="s">
        <v>57</v>
      </c>
      <c r="B30" s="50"/>
      <c r="C30" s="50">
        <v>103.2</v>
      </c>
      <c r="D30" s="39"/>
      <c r="E30" s="41">
        <f t="shared" si="0"/>
        <v>103.2</v>
      </c>
    </row>
    <row r="31" spans="1:5" ht="15">
      <c r="A31" s="9" t="s">
        <v>20</v>
      </c>
      <c r="B31" s="39">
        <f>+B32</f>
        <v>297.2</v>
      </c>
      <c r="C31" s="39">
        <f>+C32</f>
        <v>246.5</v>
      </c>
      <c r="D31" s="39">
        <f t="shared" si="1"/>
        <v>82.9407806191117</v>
      </c>
      <c r="E31" s="41">
        <f t="shared" si="0"/>
        <v>-50.69999999999999</v>
      </c>
    </row>
    <row r="32" spans="1:5" ht="15">
      <c r="A32" s="9" t="s">
        <v>21</v>
      </c>
      <c r="B32" s="50">
        <v>297.2</v>
      </c>
      <c r="C32" s="50">
        <v>246.5</v>
      </c>
      <c r="D32" s="39">
        <f t="shared" si="1"/>
        <v>82.9407806191117</v>
      </c>
      <c r="E32" s="41">
        <f t="shared" si="0"/>
        <v>-50.69999999999999</v>
      </c>
    </row>
    <row r="33" spans="1:5" ht="30" customHeight="1">
      <c r="A33" s="66" t="s">
        <v>49</v>
      </c>
      <c r="B33" s="50">
        <v>71.7</v>
      </c>
      <c r="C33" s="50">
        <v>99</v>
      </c>
      <c r="D33" s="39">
        <f t="shared" si="1"/>
        <v>138.0753138075314</v>
      </c>
      <c r="E33" s="41">
        <f t="shared" si="0"/>
        <v>27.299999999999997</v>
      </c>
    </row>
    <row r="34" spans="1:5" ht="15">
      <c r="A34" s="9" t="s">
        <v>22</v>
      </c>
      <c r="B34" s="50"/>
      <c r="C34" s="50"/>
      <c r="D34" s="39"/>
      <c r="E34" s="41"/>
    </row>
    <row r="35" spans="1:5" ht="15">
      <c r="A35" s="9" t="s">
        <v>23</v>
      </c>
      <c r="B35" s="48">
        <v>3455.4</v>
      </c>
      <c r="C35" s="50">
        <v>4097.8</v>
      </c>
      <c r="D35" s="39">
        <f>(C35/B35)*100</f>
        <v>118.59119060021995</v>
      </c>
      <c r="E35" s="41">
        <f t="shared" si="0"/>
        <v>642.4000000000001</v>
      </c>
    </row>
    <row r="36" spans="1:5" ht="15">
      <c r="A36" s="9" t="s">
        <v>24</v>
      </c>
      <c r="B36" s="50">
        <v>947.7</v>
      </c>
      <c r="C36" s="50">
        <v>784.3</v>
      </c>
      <c r="D36" s="39">
        <f>(C36/B36)*100</f>
        <v>82.7582568323309</v>
      </c>
      <c r="E36" s="41">
        <f t="shared" si="0"/>
        <v>-163.4000000000001</v>
      </c>
    </row>
    <row r="37" spans="1:5" ht="15">
      <c r="A37" s="9" t="s">
        <v>25</v>
      </c>
      <c r="B37" s="50"/>
      <c r="C37" s="50">
        <v>305.8</v>
      </c>
      <c r="D37" s="39" t="e">
        <f>(C37/B37)*100</f>
        <v>#DIV/0!</v>
      </c>
      <c r="E37" s="41">
        <f t="shared" si="0"/>
        <v>305.8</v>
      </c>
    </row>
    <row r="38" spans="1:5" ht="15.75">
      <c r="A38" s="21" t="s">
        <v>26</v>
      </c>
      <c r="B38" s="50"/>
      <c r="C38" s="50"/>
      <c r="D38" s="39"/>
      <c r="E38" s="41"/>
    </row>
    <row r="39" spans="1:5" ht="15.75">
      <c r="A39" s="21" t="s">
        <v>27</v>
      </c>
      <c r="B39" s="23">
        <f>+B40+B41+B42+B43</f>
        <v>102670</v>
      </c>
      <c r="C39" s="23">
        <f>+C40+C41+C42+C43+C44</f>
        <v>109956.2</v>
      </c>
      <c r="D39" s="23">
        <f>(C39/B39)*100</f>
        <v>107.09671763903769</v>
      </c>
      <c r="E39" s="24">
        <f t="shared" si="0"/>
        <v>7286.199999999997</v>
      </c>
    </row>
    <row r="40" spans="1:5" ht="15">
      <c r="A40" s="10" t="s">
        <v>45</v>
      </c>
      <c r="B40" s="50">
        <v>31360.8</v>
      </c>
      <c r="C40" s="50">
        <v>23219</v>
      </c>
      <c r="D40" s="39">
        <f>(C40/B40)*100</f>
        <v>74.03828983954492</v>
      </c>
      <c r="E40" s="41">
        <f>+C40-B40</f>
        <v>-8141.799999999999</v>
      </c>
    </row>
    <row r="41" spans="1:5" ht="15">
      <c r="A41" s="10" t="s">
        <v>46</v>
      </c>
      <c r="B41" s="50">
        <v>29454.3</v>
      </c>
      <c r="C41" s="50">
        <v>17774.5</v>
      </c>
      <c r="D41" s="39">
        <f>(C41/B41)*100</f>
        <v>60.346027574921145</v>
      </c>
      <c r="E41" s="41">
        <f>+C41-B41</f>
        <v>-11679.8</v>
      </c>
    </row>
    <row r="42" spans="1:5" ht="15">
      <c r="A42" s="40" t="s">
        <v>47</v>
      </c>
      <c r="B42" s="50">
        <v>41067.8</v>
      </c>
      <c r="C42" s="50">
        <v>50287.8</v>
      </c>
      <c r="D42" s="39">
        <f>(C42/B42)*100</f>
        <v>122.45067912086841</v>
      </c>
      <c r="E42" s="41">
        <f>+C42-B42</f>
        <v>9220</v>
      </c>
    </row>
    <row r="43" spans="1:5" ht="15">
      <c r="A43" s="40" t="s">
        <v>48</v>
      </c>
      <c r="B43" s="50">
        <v>787.1</v>
      </c>
      <c r="C43" s="50">
        <v>19096.7</v>
      </c>
      <c r="D43" s="39">
        <f>(C43/B43)*100</f>
        <v>2426.210138483039</v>
      </c>
      <c r="E43" s="41">
        <f>+C43-B43</f>
        <v>18309.600000000002</v>
      </c>
    </row>
    <row r="44" spans="1:5" ht="18.75" customHeight="1">
      <c r="A44" s="67" t="s">
        <v>44</v>
      </c>
      <c r="B44" s="39"/>
      <c r="C44" s="39">
        <v>-421.8</v>
      </c>
      <c r="D44" s="39"/>
      <c r="E44" s="41"/>
    </row>
    <row r="45" spans="1:5" ht="18.75" customHeight="1">
      <c r="A45" s="22" t="s">
        <v>28</v>
      </c>
      <c r="B45" s="23">
        <f>(B10+B39+B25)</f>
        <v>120706.62</v>
      </c>
      <c r="C45" s="23">
        <f>(C10+C39+C25)</f>
        <v>126591.1</v>
      </c>
      <c r="D45" s="23">
        <f>(C45/B45)*100</f>
        <v>104.87502673838436</v>
      </c>
      <c r="E45" s="24">
        <f>+C45-B45</f>
        <v>5884.4800000000105</v>
      </c>
    </row>
    <row r="46" spans="1:5" ht="19.5" customHeight="1">
      <c r="A46" s="10" t="s">
        <v>53</v>
      </c>
      <c r="B46" s="39">
        <f>+B10+B25</f>
        <v>18036.620000000003</v>
      </c>
      <c r="C46" s="39">
        <f>+C10+C25</f>
        <v>16634.9</v>
      </c>
      <c r="D46" s="39">
        <f>(C46/B46)*100</f>
        <v>92.22847739764988</v>
      </c>
      <c r="E46" s="41">
        <f>+C46-B46</f>
        <v>-1401.7200000000012</v>
      </c>
    </row>
    <row r="47" spans="1:5" ht="15">
      <c r="A47" s="3"/>
      <c r="B47" s="52"/>
      <c r="C47" s="50"/>
      <c r="D47" s="39"/>
      <c r="E47" s="52"/>
    </row>
    <row r="48" spans="1:5" ht="21" customHeight="1">
      <c r="A48" s="5"/>
      <c r="B48" s="71" t="s">
        <v>1</v>
      </c>
      <c r="C48" s="71" t="s">
        <v>1</v>
      </c>
      <c r="D48" s="53" t="s">
        <v>2</v>
      </c>
      <c r="E48" s="54" t="s">
        <v>3</v>
      </c>
    </row>
    <row r="49" spans="1:5" ht="15" customHeight="1">
      <c r="A49" s="6" t="s">
        <v>4</v>
      </c>
      <c r="B49" s="72" t="s">
        <v>59</v>
      </c>
      <c r="C49" s="72" t="s">
        <v>60</v>
      </c>
      <c r="D49" s="55" t="s">
        <v>5</v>
      </c>
      <c r="E49" s="56"/>
    </row>
    <row r="50" spans="1:5" ht="13.5" customHeight="1">
      <c r="A50" s="6" t="s">
        <v>6</v>
      </c>
      <c r="B50" s="57"/>
      <c r="C50" s="57"/>
      <c r="D50" s="55"/>
      <c r="E50" s="58"/>
    </row>
    <row r="51" spans="1:5" ht="12.75" customHeight="1">
      <c r="A51" s="7"/>
      <c r="B51" s="59"/>
      <c r="C51" s="59"/>
      <c r="D51" s="60"/>
      <c r="E51" s="61"/>
    </row>
    <row r="52" spans="1:5" ht="15">
      <c r="A52" s="11" t="s">
        <v>29</v>
      </c>
      <c r="B52" s="62"/>
      <c r="C52" s="47"/>
      <c r="D52" s="47"/>
      <c r="E52" s="62"/>
    </row>
    <row r="53" spans="1:5" ht="20.25" customHeight="1">
      <c r="A53" s="12" t="s">
        <v>30</v>
      </c>
      <c r="B53" s="79">
        <v>12183.5</v>
      </c>
      <c r="C53" s="63">
        <v>12467.5</v>
      </c>
      <c r="D53" s="69">
        <f aca="true" t="shared" si="2" ref="D53:D63">(C53/B53)*100</f>
        <v>102.33102146345468</v>
      </c>
      <c r="E53" s="70">
        <f aca="true" t="shared" si="3" ref="E53:E63">+C53-B53</f>
        <v>284</v>
      </c>
    </row>
    <row r="54" spans="1:5" ht="20.25" customHeight="1">
      <c r="A54" s="12" t="s">
        <v>54</v>
      </c>
      <c r="B54" s="80"/>
      <c r="C54" s="63">
        <v>512.5</v>
      </c>
      <c r="D54" s="69"/>
      <c r="E54" s="41">
        <f t="shared" si="3"/>
        <v>512.5</v>
      </c>
    </row>
    <row r="55" spans="1:5" ht="28.5" customHeight="1">
      <c r="A55" s="13" t="s">
        <v>51</v>
      </c>
      <c r="B55" s="80">
        <v>255</v>
      </c>
      <c r="C55" s="68">
        <v>971</v>
      </c>
      <c r="D55" s="39">
        <f t="shared" si="2"/>
        <v>380.78431372549016</v>
      </c>
      <c r="E55" s="41">
        <f t="shared" si="3"/>
        <v>716</v>
      </c>
    </row>
    <row r="56" spans="1:5" ht="18" customHeight="1">
      <c r="A56" s="13" t="s">
        <v>31</v>
      </c>
      <c r="B56" s="81">
        <v>13251.3</v>
      </c>
      <c r="C56" s="63">
        <v>11551</v>
      </c>
      <c r="D56" s="39">
        <f t="shared" si="2"/>
        <v>87.16880607940354</v>
      </c>
      <c r="E56" s="41">
        <f t="shared" si="3"/>
        <v>-1700.2999999999993</v>
      </c>
    </row>
    <row r="57" spans="1:5" ht="15" customHeight="1">
      <c r="A57" s="13" t="s">
        <v>32</v>
      </c>
      <c r="B57" s="81">
        <v>10105</v>
      </c>
      <c r="C57" s="63">
        <v>1015.3</v>
      </c>
      <c r="D57" s="39">
        <f t="shared" si="2"/>
        <v>10.04750123701138</v>
      </c>
      <c r="E57" s="41">
        <f t="shared" si="3"/>
        <v>-9089.7</v>
      </c>
    </row>
    <row r="58" spans="1:5" ht="15.75" customHeight="1">
      <c r="A58" s="13" t="s">
        <v>33</v>
      </c>
      <c r="B58" s="81">
        <v>43165.7</v>
      </c>
      <c r="C58" s="63">
        <v>43257.4</v>
      </c>
      <c r="D58" s="39">
        <f t="shared" si="2"/>
        <v>100.21243718971313</v>
      </c>
      <c r="E58" s="41">
        <f t="shared" si="3"/>
        <v>91.70000000000437</v>
      </c>
    </row>
    <row r="59" spans="1:5" ht="15.75" customHeight="1">
      <c r="A59" s="13" t="s">
        <v>34</v>
      </c>
      <c r="B59" s="81">
        <v>1248.4</v>
      </c>
      <c r="C59" s="63">
        <v>2755.1</v>
      </c>
      <c r="D59" s="39">
        <f t="shared" si="2"/>
        <v>220.6904838192887</v>
      </c>
      <c r="E59" s="41">
        <f t="shared" si="3"/>
        <v>1506.6999999999998</v>
      </c>
    </row>
    <row r="60" spans="1:5" ht="17.25" customHeight="1">
      <c r="A60" s="13" t="s">
        <v>35</v>
      </c>
      <c r="B60" s="81">
        <v>6917.6</v>
      </c>
      <c r="C60" s="63">
        <v>22241.8</v>
      </c>
      <c r="D60" s="39">
        <f t="shared" si="2"/>
        <v>321.52480629119924</v>
      </c>
      <c r="E60" s="41">
        <f t="shared" si="3"/>
        <v>15324.199999999999</v>
      </c>
    </row>
    <row r="61" spans="1:5" ht="16.5" customHeight="1">
      <c r="A61" s="13" t="s">
        <v>36</v>
      </c>
      <c r="B61" s="81">
        <v>458</v>
      </c>
      <c r="C61" s="63">
        <v>15455.3</v>
      </c>
      <c r="D61" s="39" t="s">
        <v>61</v>
      </c>
      <c r="E61" s="41">
        <f t="shared" si="3"/>
        <v>14997.3</v>
      </c>
    </row>
    <row r="62" spans="1:5" ht="21" customHeight="1">
      <c r="A62" s="13" t="s">
        <v>37</v>
      </c>
      <c r="B62" s="81">
        <v>25880.6</v>
      </c>
      <c r="C62" s="63">
        <v>8287.7</v>
      </c>
      <c r="D62" s="69">
        <f t="shared" si="2"/>
        <v>32.02282790970843</v>
      </c>
      <c r="E62" s="70">
        <f t="shared" si="3"/>
        <v>-17592.899999999998</v>
      </c>
    </row>
    <row r="63" spans="1:5" ht="15.75">
      <c r="A63" s="25" t="s">
        <v>38</v>
      </c>
      <c r="B63" s="76">
        <f>SUM(B53:B62)</f>
        <v>113465.1</v>
      </c>
      <c r="C63" s="26">
        <f>SUM(C53:C62)</f>
        <v>118514.6</v>
      </c>
      <c r="D63" s="23">
        <f t="shared" si="2"/>
        <v>104.45026708653144</v>
      </c>
      <c r="E63" s="41">
        <f t="shared" si="3"/>
        <v>5049.5</v>
      </c>
    </row>
    <row r="64" spans="1:5" ht="15">
      <c r="A64" s="42"/>
      <c r="B64" s="77"/>
      <c r="C64" s="64"/>
      <c r="D64" s="39"/>
      <c r="E64" s="41"/>
    </row>
    <row r="65" spans="1:5" ht="15.75">
      <c r="A65" s="18" t="s">
        <v>39</v>
      </c>
      <c r="B65" s="78">
        <f>+B45-B63</f>
        <v>7241.5199999999895</v>
      </c>
      <c r="C65" s="65">
        <f>+C45-C63</f>
        <v>8076.5</v>
      </c>
      <c r="D65" s="23"/>
      <c r="E65" s="41"/>
    </row>
    <row r="66" spans="1:5" ht="15.75">
      <c r="A66" s="18"/>
      <c r="B66" s="19"/>
      <c r="D66" s="19"/>
      <c r="E66" s="19"/>
    </row>
    <row r="67" spans="1:5" ht="15.75">
      <c r="A67" s="14"/>
      <c r="B67" s="14"/>
      <c r="D67" s="16"/>
      <c r="E67" s="17"/>
    </row>
    <row r="68" spans="1:5" ht="15">
      <c r="A68" s="3"/>
      <c r="B68" s="3"/>
      <c r="C68" s="15"/>
      <c r="D68" s="16"/>
      <c r="E68" s="17"/>
    </row>
    <row r="69" spans="1:5" ht="15">
      <c r="A69" s="3"/>
      <c r="B69" s="3"/>
      <c r="C69" s="19"/>
      <c r="D69" s="16"/>
      <c r="E69" s="17"/>
    </row>
    <row r="70" spans="1:5" ht="15">
      <c r="A70" s="14"/>
      <c r="B70" s="14"/>
      <c r="C70" s="15"/>
      <c r="D70" s="16"/>
      <c r="E70" s="17"/>
    </row>
  </sheetData>
  <printOptions/>
  <pageMargins left="1.1500000000000001" right="0.22986111111111113" top="0.6097222222222223" bottom="0.1701388888888889" header="0.5118055555555556" footer="0.5118055555555556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Баринова_2</cp:lastModifiedBy>
  <cp:lastPrinted>2011-10-06T12:38:53Z</cp:lastPrinted>
  <dcterms:created xsi:type="dcterms:W3CDTF">2001-12-07T07:47:07Z</dcterms:created>
  <dcterms:modified xsi:type="dcterms:W3CDTF">2011-11-09T05:49:06Z</dcterms:modified>
  <cp:category/>
  <cp:version/>
  <cp:contentType/>
  <cp:contentStatus/>
  <cp:revision>1</cp:revision>
</cp:coreProperties>
</file>