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'SVODKA12'!$A$1:$F$69</definedName>
    <definedName name="_xlnm.Print_Area" localSheetId="0">'SVODKA12'!$A$1:$E$66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<sst xmlns="http://schemas.openxmlformats.org/spreadsheetml/2006/main" count="74" uniqueCount="64">
  <si>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</si>
  <si>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</si>
  <si>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</si>
  <si>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</si>
  <si>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</si>
  <si>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</si>
  <si>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</si>
  <si>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</si>
  <si>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</si>
  <si>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</si>
  <si>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</si>
  <si>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</si>
  <si>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</si>
  <si>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</si>
  <si>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</si>
  <si>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</si>
  <si>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</si>
  <si>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</si>
  <si>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</si>
  <si>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</si>
  <si>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</si>
  <si>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</si>
  <si>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</si>
  <si>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</si>
  <si>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</si>
  <si>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</si>
  <si>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</si>
  <si>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</si>
  <si>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</si>
  <si>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</si>
  <si>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</si>
  <si>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</si>
  <si>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</si>
  <si>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</si>
  <si>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</si>
  <si>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</si>
  <si>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</si>
  <si>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</si>
  <si>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</si>
  <si>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</si>
  <si>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</si>
  <si>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</si>
  <si>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</si>
  <si>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</si>
  <si>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</si>
  <si>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</si>
  <si>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</si>
  <si>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</si>
  <si>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</si>
  <si>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</si>
  <si>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</si>
  <si>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</si>
  <si>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 Национальная оборона</t>
  </si>
  <si>
    <t>в т.ч. аренда земли</t>
  </si>
  <si>
    <t xml:space="preserve">         аренда имущества</t>
  </si>
  <si>
    <t xml:space="preserve">         доходы от перечисления части прибыли МУП</t>
  </si>
  <si>
    <t>ПЛАТЕЖИ ЗА ИСПОЛЬЗОВАНИЕ ПРИРОДНЫМИ РЕСУРСАМИ</t>
  </si>
  <si>
    <t>Плата за негативное воздействие на окружающую среду</t>
  </si>
  <si>
    <t>ПО СОСТОЯНИЮ НА 01.01.2012г. В СРАВНЕНИИ С СООТВЕТСТВУЮЩИМ ПЕРИОДОМ ПРОШЛОГО ГОДА</t>
  </si>
  <si>
    <t>за 2010 г</t>
  </si>
  <si>
    <t>за 2011г</t>
  </si>
  <si>
    <t>в 3,9 раза</t>
  </si>
  <si>
    <t>в 3,4 раза</t>
  </si>
  <si>
    <t>в 26,6 раза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</si>
</sst>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  <numFmt numFmtId="174" formatCode="#,##0.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164" fontId="11" fillId="2" borderId="0" xfId="0" applyNumberFormat="1" applyFont="1" applyFill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11" fillId="2" borderId="0" xfId="0" applyFont="1" applyFill="1" applyAlignment="1">
      <alignment horizontal="right"/>
    </xf>
    <xf numFmtId="167" fontId="6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4" fontId="8" fillId="0" borderId="0" xfId="0" applyNumberFormat="1" applyFont="1" applyFill="1" applyAlignment="1" applyProtection="1">
      <alignment horizontal="righ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74" fontId="8" fillId="2" borderId="0" xfId="0" applyNumberFormat="1" applyFont="1" applyFill="1" applyBorder="1" applyAlignment="1">
      <alignment horizontal="righ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90" zoomScaleNormal="90" zoomScaleSheetLayoutView="100" workbookViewId="0" topLeftCell="A1">
      <pane xSplit="1" ySplit="9" topLeftCell="B5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66" sqref="E66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5" t="s">
        <v>48</v>
      </c>
      <c r="B1" s="45"/>
      <c r="C1" s="45"/>
      <c r="D1" s="45"/>
      <c r="E1" s="46"/>
      <c r="F1" s="43"/>
      <c r="G1" s="43"/>
    </row>
    <row r="2" spans="1:7" ht="15.75">
      <c r="A2" s="45" t="s">
        <v>58</v>
      </c>
      <c r="B2" s="45"/>
      <c r="C2" s="45"/>
      <c r="D2" s="45"/>
      <c r="E2" s="46"/>
      <c r="F2" s="43"/>
      <c r="G2" s="43"/>
    </row>
    <row r="3" spans="1:5" ht="15">
      <c r="A3" s="43"/>
      <c r="B3" s="44"/>
      <c r="C3" s="44"/>
      <c r="D3" s="44"/>
      <c r="E3" s="44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5" t="s">
        <v>1</v>
      </c>
      <c r="C5" s="35" t="s">
        <v>1</v>
      </c>
      <c r="D5" s="32" t="s">
        <v>2</v>
      </c>
      <c r="E5" s="27" t="s">
        <v>3</v>
      </c>
    </row>
    <row r="6" spans="1:5" ht="15">
      <c r="A6" s="6" t="s">
        <v>4</v>
      </c>
      <c r="B6" s="36" t="s">
        <v>59</v>
      </c>
      <c r="C6" s="36" t="s">
        <v>60</v>
      </c>
      <c r="D6" s="33" t="s">
        <v>5</v>
      </c>
      <c r="E6" s="28"/>
    </row>
    <row r="7" spans="1:5" ht="15">
      <c r="A7" s="6" t="s">
        <v>6</v>
      </c>
      <c r="B7" s="37"/>
      <c r="C7" s="37"/>
      <c r="D7" s="33"/>
      <c r="E7" s="30"/>
    </row>
    <row r="8" spans="1:5" ht="15">
      <c r="A8" s="7"/>
      <c r="B8" s="38"/>
      <c r="C8" s="38"/>
      <c r="D8" s="34"/>
      <c r="E8" s="29"/>
    </row>
    <row r="9" spans="1:5" ht="15">
      <c r="A9" s="8"/>
      <c r="B9" s="31"/>
      <c r="C9" s="31"/>
      <c r="D9" s="31"/>
      <c r="E9" s="31"/>
    </row>
    <row r="10" spans="1:5" ht="15.75">
      <c r="A10" s="20" t="s">
        <v>7</v>
      </c>
      <c r="B10" s="23">
        <f>(B11+B13+B19+B17)</f>
        <v>14433.800000000001</v>
      </c>
      <c r="C10" s="23">
        <f>(C11+C13+C19+C17)</f>
        <v>13073.7</v>
      </c>
      <c r="D10" s="23">
        <f>(C10/B10)*100</f>
        <v>90.57697903531987</v>
      </c>
      <c r="E10" s="24">
        <f>+C10-B10</f>
        <v>-1360.1000000000004</v>
      </c>
    </row>
    <row r="11" spans="1:5" ht="15">
      <c r="A11" s="9" t="s">
        <v>8</v>
      </c>
      <c r="B11" s="50">
        <f>(+B12)</f>
        <v>11391</v>
      </c>
      <c r="C11" s="50">
        <f>(+C12)</f>
        <v>9879.2</v>
      </c>
      <c r="D11" s="39">
        <f>(C11/B11)*100</f>
        <v>86.72811869019402</v>
      </c>
      <c r="E11" s="41">
        <f>+C11-B11</f>
        <v>-1511.7999999999993</v>
      </c>
    </row>
    <row r="12" spans="1:5" ht="15.75" customHeight="1">
      <c r="A12" s="9" t="s">
        <v>9</v>
      </c>
      <c r="B12" s="48">
        <v>11391</v>
      </c>
      <c r="C12" s="48">
        <v>9879.2</v>
      </c>
      <c r="D12" s="39">
        <f>(C12/B12)*100</f>
        <v>86.72811869019402</v>
      </c>
      <c r="E12" s="41">
        <f>+C12-B12</f>
        <v>-1511.7999999999993</v>
      </c>
    </row>
    <row r="13" spans="1:5" ht="15">
      <c r="A13" s="9" t="s">
        <v>10</v>
      </c>
      <c r="B13" s="72">
        <f>+B15+B16</f>
        <v>1521.6</v>
      </c>
      <c r="C13" s="39">
        <f>+C15+C16</f>
        <v>1806.3</v>
      </c>
      <c r="D13" s="39">
        <f>(C13/B13)*100</f>
        <v>118.71056782334387</v>
      </c>
      <c r="E13" s="41">
        <f>+C13-B13</f>
        <v>284.70000000000005</v>
      </c>
    </row>
    <row r="14" spans="1:5" ht="15">
      <c r="A14" s="9" t="s">
        <v>11</v>
      </c>
      <c r="B14" s="73"/>
      <c r="C14" s="51"/>
      <c r="D14" s="39"/>
      <c r="E14" s="41"/>
    </row>
    <row r="15" spans="1:5" ht="15">
      <c r="A15" s="9" t="s">
        <v>12</v>
      </c>
      <c r="B15" s="49">
        <v>1500.8</v>
      </c>
      <c r="C15" s="49">
        <v>1599.8</v>
      </c>
      <c r="D15" s="39">
        <f>(C15/B15)*100</f>
        <v>106.59648187633262</v>
      </c>
      <c r="E15" s="41">
        <f aca="true" t="shared" si="0" ref="E15:E39">+C15-B15</f>
        <v>99</v>
      </c>
    </row>
    <row r="16" spans="1:5" ht="14.25" customHeight="1">
      <c r="A16" s="9" t="s">
        <v>38</v>
      </c>
      <c r="B16" s="49">
        <v>20.8</v>
      </c>
      <c r="C16" s="49">
        <v>206.5</v>
      </c>
      <c r="D16" s="39">
        <f>(C16/B16)*100</f>
        <v>992.7884615384615</v>
      </c>
      <c r="E16" s="41">
        <f t="shared" si="0"/>
        <v>185.7</v>
      </c>
    </row>
    <row r="17" spans="1:5" ht="15">
      <c r="A17" s="9" t="s">
        <v>13</v>
      </c>
      <c r="B17" s="48">
        <v>1497.5</v>
      </c>
      <c r="C17" s="48">
        <v>1386.5</v>
      </c>
      <c r="D17" s="39">
        <f>(C17/B17)*100</f>
        <v>92.58764607679466</v>
      </c>
      <c r="E17" s="41">
        <f t="shared" si="0"/>
        <v>-111</v>
      </c>
    </row>
    <row r="18" spans="1:5" ht="15">
      <c r="A18" s="9" t="s">
        <v>14</v>
      </c>
      <c r="B18" s="71"/>
      <c r="C18" s="50"/>
      <c r="D18" s="39"/>
      <c r="E18" s="41">
        <f t="shared" si="0"/>
        <v>0</v>
      </c>
    </row>
    <row r="19" spans="1:5" ht="15">
      <c r="A19" s="9" t="s">
        <v>15</v>
      </c>
      <c r="B19" s="50">
        <f>+B20+B21+B22+B23+B24</f>
        <v>23.7</v>
      </c>
      <c r="C19" s="50">
        <f>+C20+C21+C22+C23+C24</f>
        <v>1.7</v>
      </c>
      <c r="D19" s="39">
        <f>(C19/B19)*100</f>
        <v>7.172995780590717</v>
      </c>
      <c r="E19" s="41">
        <f t="shared" si="0"/>
        <v>-22</v>
      </c>
    </row>
    <row r="20" spans="1:5" ht="15">
      <c r="A20" s="9" t="s">
        <v>39</v>
      </c>
      <c r="B20" s="50">
        <v>3.2</v>
      </c>
      <c r="C20" s="50"/>
      <c r="D20" s="39"/>
      <c r="E20" s="41">
        <f t="shared" si="0"/>
        <v>-3.2</v>
      </c>
    </row>
    <row r="21" spans="1:5" ht="15">
      <c r="A21" s="9" t="s">
        <v>40</v>
      </c>
      <c r="B21" s="50"/>
      <c r="C21" s="50"/>
      <c r="D21" s="39"/>
      <c r="E21" s="41">
        <f t="shared" si="0"/>
        <v>0</v>
      </c>
    </row>
    <row r="22" spans="1:5" ht="15">
      <c r="A22" s="9" t="s">
        <v>16</v>
      </c>
      <c r="B22" s="50"/>
      <c r="C22" s="50"/>
      <c r="D22" s="39"/>
      <c r="E22" s="41">
        <f t="shared" si="0"/>
        <v>0</v>
      </c>
    </row>
    <row r="23" spans="1:5" ht="15">
      <c r="A23" s="9" t="s">
        <v>41</v>
      </c>
      <c r="B23" s="50">
        <v>19.5</v>
      </c>
      <c r="C23" s="50">
        <v>0.5</v>
      </c>
      <c r="D23" s="39">
        <f>(C23/B23)*100</f>
        <v>2.564102564102564</v>
      </c>
      <c r="E23" s="41">
        <f t="shared" si="0"/>
        <v>-19</v>
      </c>
    </row>
    <row r="24" spans="1:5" ht="15">
      <c r="A24" s="9" t="s">
        <v>50</v>
      </c>
      <c r="B24" s="50">
        <v>1</v>
      </c>
      <c r="C24" s="50">
        <v>1.2</v>
      </c>
      <c r="D24" s="39"/>
      <c r="E24" s="41">
        <f t="shared" si="0"/>
        <v>0.19999999999999996</v>
      </c>
    </row>
    <row r="25" spans="1:5" ht="15.75">
      <c r="A25" s="20" t="s">
        <v>17</v>
      </c>
      <c r="B25" s="23">
        <f>(B27+B31+B33+B36+B37+B35)</f>
        <v>9855.099999999999</v>
      </c>
      <c r="C25" s="23">
        <f>(C27+C31+C33+C36+C37+C35)</f>
        <v>9392.5</v>
      </c>
      <c r="D25" s="39">
        <f>(C25/B25)*100</f>
        <v>95.30598370386907</v>
      </c>
      <c r="E25" s="23">
        <f>(E27+E31+E33+E36+E37+E35)</f>
        <v>-462.5999999999997</v>
      </c>
    </row>
    <row r="26" spans="1:5" ht="15">
      <c r="A26" s="9" t="s">
        <v>18</v>
      </c>
      <c r="B26" s="50"/>
      <c r="C26" s="50"/>
      <c r="D26" s="39"/>
      <c r="E26" s="41"/>
    </row>
    <row r="27" spans="1:5" ht="15">
      <c r="A27" s="9" t="s">
        <v>19</v>
      </c>
      <c r="B27" s="39">
        <f>(B28+B29)</f>
        <v>2101.2</v>
      </c>
      <c r="C27" s="39">
        <f>(C28+C29+C30)</f>
        <v>1649.3000000000002</v>
      </c>
      <c r="D27" s="39">
        <f aca="true" t="shared" si="1" ref="D27:D33">(C27/B27)*100</f>
        <v>78.49324195697697</v>
      </c>
      <c r="E27" s="41">
        <f t="shared" si="0"/>
        <v>-451.89999999999964</v>
      </c>
    </row>
    <row r="28" spans="1:5" ht="15">
      <c r="A28" s="9" t="s">
        <v>53</v>
      </c>
      <c r="B28" s="48">
        <v>1884.2</v>
      </c>
      <c r="C28" s="48">
        <v>1322.2</v>
      </c>
      <c r="D28" s="39">
        <f t="shared" si="1"/>
        <v>70.17301772635601</v>
      </c>
      <c r="E28" s="41">
        <f t="shared" si="0"/>
        <v>-562</v>
      </c>
    </row>
    <row r="29" spans="1:5" ht="15">
      <c r="A29" s="9" t="s">
        <v>54</v>
      </c>
      <c r="B29" s="50">
        <v>217</v>
      </c>
      <c r="C29" s="48">
        <v>223.9</v>
      </c>
      <c r="D29" s="39">
        <f t="shared" si="1"/>
        <v>103.17972350230416</v>
      </c>
      <c r="E29" s="41">
        <f t="shared" si="0"/>
        <v>6.900000000000006</v>
      </c>
    </row>
    <row r="30" spans="1:5" ht="15">
      <c r="A30" s="9" t="s">
        <v>55</v>
      </c>
      <c r="B30" s="50"/>
      <c r="C30" s="50">
        <v>103.2</v>
      </c>
      <c r="D30" s="39"/>
      <c r="E30" s="41">
        <f t="shared" si="0"/>
        <v>103.2</v>
      </c>
    </row>
    <row r="31" spans="1:5" ht="15">
      <c r="A31" s="9" t="s">
        <v>56</v>
      </c>
      <c r="B31" s="39">
        <f>+B32</f>
        <v>333.2</v>
      </c>
      <c r="C31" s="39">
        <f>+C32</f>
        <v>262.4</v>
      </c>
      <c r="D31" s="39">
        <f t="shared" si="1"/>
        <v>78.75150060024009</v>
      </c>
      <c r="E31" s="41">
        <f t="shared" si="0"/>
        <v>-70.80000000000001</v>
      </c>
    </row>
    <row r="32" spans="1:5" ht="15">
      <c r="A32" s="9" t="s">
        <v>57</v>
      </c>
      <c r="B32" s="50">
        <v>333.2</v>
      </c>
      <c r="C32" s="48">
        <v>262.4</v>
      </c>
      <c r="D32" s="39">
        <f t="shared" si="1"/>
        <v>78.75150060024009</v>
      </c>
      <c r="E32" s="41">
        <f t="shared" si="0"/>
        <v>-70.80000000000001</v>
      </c>
    </row>
    <row r="33" spans="1:5" ht="30" customHeight="1">
      <c r="A33" s="65" t="s">
        <v>47</v>
      </c>
      <c r="B33" s="50">
        <v>71.7</v>
      </c>
      <c r="C33" s="50">
        <v>99</v>
      </c>
      <c r="D33" s="39">
        <f t="shared" si="1"/>
        <v>138.0753138075314</v>
      </c>
      <c r="E33" s="41">
        <f t="shared" si="0"/>
        <v>27.299999999999997</v>
      </c>
    </row>
    <row r="34" spans="1:5" ht="15">
      <c r="A34" s="9" t="s">
        <v>20</v>
      </c>
      <c r="B34" s="50"/>
      <c r="C34" s="50"/>
      <c r="D34" s="39"/>
      <c r="E34" s="41"/>
    </row>
    <row r="35" spans="1:5" ht="15">
      <c r="A35" s="9" t="s">
        <v>21</v>
      </c>
      <c r="B35" s="48">
        <v>6237.5</v>
      </c>
      <c r="C35" s="48">
        <v>6266</v>
      </c>
      <c r="D35" s="39">
        <f>(C35/B35)*100</f>
        <v>100.45691382765531</v>
      </c>
      <c r="E35" s="41">
        <f t="shared" si="0"/>
        <v>28.5</v>
      </c>
    </row>
    <row r="36" spans="1:5" ht="15">
      <c r="A36" s="9" t="s">
        <v>22</v>
      </c>
      <c r="B36" s="50">
        <v>1104.5</v>
      </c>
      <c r="C36" s="50">
        <v>945.8</v>
      </c>
      <c r="D36" s="39">
        <f>(C36/B36)*100</f>
        <v>85.63150746944318</v>
      </c>
      <c r="E36" s="41">
        <f t="shared" si="0"/>
        <v>-158.70000000000005</v>
      </c>
    </row>
    <row r="37" spans="1:5" ht="15">
      <c r="A37" s="9" t="s">
        <v>23</v>
      </c>
      <c r="B37" s="50">
        <v>7</v>
      </c>
      <c r="C37" s="50">
        <v>170</v>
      </c>
      <c r="D37" s="39">
        <f>(C37/B37)*100</f>
        <v>2428.5714285714284</v>
      </c>
      <c r="E37" s="41">
        <f t="shared" si="0"/>
        <v>163</v>
      </c>
    </row>
    <row r="38" spans="1:5" ht="15.75">
      <c r="A38" s="21" t="s">
        <v>24</v>
      </c>
      <c r="B38" s="50"/>
      <c r="C38" s="50"/>
      <c r="D38" s="39"/>
      <c r="E38" s="41"/>
    </row>
    <row r="39" spans="1:5" ht="15.75">
      <c r="A39" s="21" t="s">
        <v>25</v>
      </c>
      <c r="B39" s="23">
        <f>+B40+B41+B42+B43</f>
        <v>121217.80000000002</v>
      </c>
      <c r="C39" s="23">
        <f>+C40+C41+C42+C43+C44</f>
        <v>138302</v>
      </c>
      <c r="D39" s="23">
        <f>(C39/B39)*100</f>
        <v>114.09380470524954</v>
      </c>
      <c r="E39" s="24">
        <f t="shared" si="0"/>
        <v>17084.199999999983</v>
      </c>
    </row>
    <row r="40" spans="1:5" ht="15">
      <c r="A40" s="10" t="s">
        <v>43</v>
      </c>
      <c r="B40" s="50">
        <v>38546.8</v>
      </c>
      <c r="C40" s="50">
        <v>28098.4</v>
      </c>
      <c r="D40" s="39">
        <f>(C40/B40)*100</f>
        <v>72.89424803096496</v>
      </c>
      <c r="E40" s="41">
        <f>+C40-B40</f>
        <v>-10448.400000000001</v>
      </c>
    </row>
    <row r="41" spans="1:5" ht="15">
      <c r="A41" s="10" t="s">
        <v>44</v>
      </c>
      <c r="B41" s="50">
        <v>31424.4</v>
      </c>
      <c r="C41" s="50">
        <v>26622.3</v>
      </c>
      <c r="D41" s="39">
        <f>(C41/B41)*100</f>
        <v>84.7185626455875</v>
      </c>
      <c r="E41" s="41">
        <f>+C41-B41</f>
        <v>-4802.100000000002</v>
      </c>
    </row>
    <row r="42" spans="1:5" ht="15">
      <c r="A42" s="40" t="s">
        <v>45</v>
      </c>
      <c r="B42" s="50">
        <v>49605.3</v>
      </c>
      <c r="C42" s="50">
        <v>62475.8</v>
      </c>
      <c r="D42" s="39">
        <f>(C42/B42)*100</f>
        <v>125.9458162736643</v>
      </c>
      <c r="E42" s="41">
        <f>+C42-B42</f>
        <v>12870.5</v>
      </c>
    </row>
    <row r="43" spans="1:5" ht="15">
      <c r="A43" s="40" t="s">
        <v>46</v>
      </c>
      <c r="B43" s="50">
        <v>1641.3</v>
      </c>
      <c r="C43" s="50">
        <v>21527.3</v>
      </c>
      <c r="D43" s="39">
        <f>(C43/B43)*100</f>
        <v>1311.6005605312862</v>
      </c>
      <c r="E43" s="41">
        <f>+C43-B43</f>
        <v>19886</v>
      </c>
    </row>
    <row r="44" spans="1:5" ht="18.75" customHeight="1">
      <c r="A44" s="66" t="s">
        <v>42</v>
      </c>
      <c r="B44" s="39"/>
      <c r="C44" s="79">
        <v>-421.8</v>
      </c>
      <c r="D44" s="39"/>
      <c r="E44" s="41"/>
    </row>
    <row r="45" spans="1:5" ht="18.75" customHeight="1">
      <c r="A45" s="22" t="s">
        <v>26</v>
      </c>
      <c r="B45" s="23">
        <f>(B10+B39+B25)</f>
        <v>145506.7</v>
      </c>
      <c r="C45" s="23">
        <f>(C10+C39+C25)</f>
        <v>160768.2</v>
      </c>
      <c r="D45" s="23">
        <f>(C45/B45)*100</f>
        <v>110.4885204598826</v>
      </c>
      <c r="E45" s="24">
        <f>+C45-B45</f>
        <v>15261.5</v>
      </c>
    </row>
    <row r="46" spans="1:5" ht="19.5" customHeight="1">
      <c r="A46" s="10" t="s">
        <v>51</v>
      </c>
      <c r="B46" s="39">
        <f>+B10+B25</f>
        <v>24288.9</v>
      </c>
      <c r="C46" s="39">
        <f>+C10+C25</f>
        <v>22466.2</v>
      </c>
      <c r="D46" s="39">
        <f>(C46/B46)*100</f>
        <v>92.49574908703153</v>
      </c>
      <c r="E46" s="41">
        <f>+C46-B46</f>
        <v>-1822.7000000000007</v>
      </c>
    </row>
    <row r="47" spans="1:5" ht="15">
      <c r="A47" s="3"/>
      <c r="B47" s="52"/>
      <c r="C47" s="50"/>
      <c r="D47" s="39"/>
      <c r="E47" s="52"/>
    </row>
    <row r="48" spans="1:5" ht="21" customHeight="1">
      <c r="A48" s="5"/>
      <c r="B48" s="35" t="s">
        <v>1</v>
      </c>
      <c r="C48" s="70" t="s">
        <v>1</v>
      </c>
      <c r="D48" s="53" t="s">
        <v>2</v>
      </c>
      <c r="E48" s="54" t="s">
        <v>3</v>
      </c>
    </row>
    <row r="49" spans="1:5" ht="15" customHeight="1">
      <c r="A49" s="6" t="s">
        <v>4</v>
      </c>
      <c r="B49" s="36" t="s">
        <v>59</v>
      </c>
      <c r="C49" s="36" t="s">
        <v>60</v>
      </c>
      <c r="D49" s="55" t="s">
        <v>5</v>
      </c>
      <c r="E49" s="56"/>
    </row>
    <row r="50" spans="1:5" ht="13.5" customHeight="1">
      <c r="A50" s="6" t="s">
        <v>6</v>
      </c>
      <c r="B50" s="57"/>
      <c r="C50" s="57"/>
      <c r="D50" s="55"/>
      <c r="E50" s="58"/>
    </row>
    <row r="51" spans="1:5" ht="12.75" customHeight="1">
      <c r="A51" s="7"/>
      <c r="B51" s="59"/>
      <c r="C51" s="59"/>
      <c r="D51" s="60"/>
      <c r="E51" s="61"/>
    </row>
    <row r="52" spans="1:5" ht="15">
      <c r="A52" s="11" t="s">
        <v>27</v>
      </c>
      <c r="B52" s="62"/>
      <c r="C52" s="47"/>
      <c r="D52" s="47"/>
      <c r="E52" s="62"/>
    </row>
    <row r="53" spans="1:5" ht="20.25" customHeight="1">
      <c r="A53" s="12" t="s">
        <v>28</v>
      </c>
      <c r="B53" s="80">
        <v>15753</v>
      </c>
      <c r="C53" s="63">
        <v>15404.7</v>
      </c>
      <c r="D53" s="68">
        <f aca="true" t="shared" si="2" ref="D53:D63">(C53/B53)*100</f>
        <v>97.78899257284327</v>
      </c>
      <c r="E53" s="69">
        <f aca="true" t="shared" si="3" ref="E53:E63">+C53-B53</f>
        <v>-348.2999999999993</v>
      </c>
    </row>
    <row r="54" spans="1:5" ht="20.25" customHeight="1">
      <c r="A54" s="12" t="s">
        <v>52</v>
      </c>
      <c r="B54" s="77"/>
      <c r="C54" s="63">
        <v>512.5</v>
      </c>
      <c r="D54" s="68"/>
      <c r="E54" s="41">
        <f t="shared" si="3"/>
        <v>512.5</v>
      </c>
    </row>
    <row r="55" spans="1:5" ht="28.5" customHeight="1">
      <c r="A55" s="13" t="s">
        <v>49</v>
      </c>
      <c r="B55" s="77">
        <v>350</v>
      </c>
      <c r="C55" s="67">
        <v>1359.4</v>
      </c>
      <c r="D55" s="39" t="s">
        <v>61</v>
      </c>
      <c r="E55" s="41">
        <f t="shared" si="3"/>
        <v>1009.4000000000001</v>
      </c>
    </row>
    <row r="56" spans="1:5" ht="18" customHeight="1">
      <c r="A56" s="13" t="s">
        <v>29</v>
      </c>
      <c r="B56" s="78">
        <v>15892.8</v>
      </c>
      <c r="C56" s="63">
        <v>14263.3</v>
      </c>
      <c r="D56" s="39">
        <f t="shared" si="2"/>
        <v>89.74692942716199</v>
      </c>
      <c r="E56" s="41">
        <f t="shared" si="3"/>
        <v>-1629.5</v>
      </c>
    </row>
    <row r="57" spans="1:5" ht="15" customHeight="1">
      <c r="A57" s="13" t="s">
        <v>30</v>
      </c>
      <c r="B57" s="78">
        <v>13026.3</v>
      </c>
      <c r="C57" s="63">
        <v>9080.6</v>
      </c>
      <c r="D57" s="39">
        <f t="shared" si="2"/>
        <v>69.7097410623124</v>
      </c>
      <c r="E57" s="41">
        <f t="shared" si="3"/>
        <v>-3945.699999999999</v>
      </c>
    </row>
    <row r="58" spans="1:5" ht="15.75" customHeight="1">
      <c r="A58" s="13" t="s">
        <v>31</v>
      </c>
      <c r="B58" s="78">
        <v>56943.1</v>
      </c>
      <c r="C58" s="63">
        <v>59661.4</v>
      </c>
      <c r="D58" s="39">
        <f t="shared" si="2"/>
        <v>104.77371270619267</v>
      </c>
      <c r="E58" s="41">
        <f t="shared" si="3"/>
        <v>2718.300000000003</v>
      </c>
    </row>
    <row r="59" spans="1:5" ht="15.75" customHeight="1">
      <c r="A59" s="13" t="s">
        <v>32</v>
      </c>
      <c r="B59" s="63">
        <v>1658.8</v>
      </c>
      <c r="C59" s="63">
        <v>3093.9</v>
      </c>
      <c r="D59" s="39">
        <f t="shared" si="2"/>
        <v>186.5143477212443</v>
      </c>
      <c r="E59" s="41">
        <f t="shared" si="3"/>
        <v>1435.1000000000001</v>
      </c>
    </row>
    <row r="60" spans="1:5" ht="17.25" customHeight="1">
      <c r="A60" s="13" t="s">
        <v>33</v>
      </c>
      <c r="B60" s="78">
        <v>9160.8</v>
      </c>
      <c r="C60" s="63">
        <v>31352</v>
      </c>
      <c r="D60" s="39" t="s">
        <v>62</v>
      </c>
      <c r="E60" s="41">
        <f t="shared" si="3"/>
        <v>22191.2</v>
      </c>
    </row>
    <row r="61" spans="1:5" ht="16.5" customHeight="1">
      <c r="A61" s="13" t="s">
        <v>34</v>
      </c>
      <c r="B61" s="78">
        <v>635.1</v>
      </c>
      <c r="C61" s="63">
        <v>16912.7</v>
      </c>
      <c r="D61" s="39" t="s">
        <v>63</v>
      </c>
      <c r="E61" s="41">
        <f t="shared" si="3"/>
        <v>16277.6</v>
      </c>
    </row>
    <row r="62" spans="1:5" ht="21" customHeight="1">
      <c r="A62" s="13" t="s">
        <v>35</v>
      </c>
      <c r="B62" s="78">
        <v>31334.2</v>
      </c>
      <c r="C62" s="63">
        <v>11827.4</v>
      </c>
      <c r="D62" s="68">
        <f t="shared" si="2"/>
        <v>37.74597723892743</v>
      </c>
      <c r="E62" s="69">
        <f t="shared" si="3"/>
        <v>-19506.800000000003</v>
      </c>
    </row>
    <row r="63" spans="1:5" ht="15.75">
      <c r="A63" s="25" t="s">
        <v>36</v>
      </c>
      <c r="B63" s="74">
        <f>SUM(B53:B62)</f>
        <v>144754.1</v>
      </c>
      <c r="C63" s="26">
        <f>SUM(C53:C62)</f>
        <v>163467.9</v>
      </c>
      <c r="D63" s="23">
        <f t="shared" si="2"/>
        <v>112.92799305857311</v>
      </c>
      <c r="E63" s="41">
        <f t="shared" si="3"/>
        <v>18713.79999999999</v>
      </c>
    </row>
    <row r="64" spans="1:5" ht="15">
      <c r="A64" s="42"/>
      <c r="B64" s="75"/>
      <c r="C64" s="64"/>
      <c r="D64" s="39"/>
      <c r="E64" s="41"/>
    </row>
    <row r="65" spans="1:5" ht="15.75">
      <c r="A65" s="18" t="s">
        <v>37</v>
      </c>
      <c r="B65" s="76">
        <f>+B45-B63</f>
        <v>752.6000000000058</v>
      </c>
      <c r="C65" s="81">
        <f>+C45-C63</f>
        <v>-2699.6999999999825</v>
      </c>
      <c r="D65" s="23"/>
      <c r="E65" s="41"/>
    </row>
    <row r="66" spans="1:5" ht="15.75">
      <c r="A66" s="18"/>
      <c r="B66" s="19"/>
      <c r="D66" s="19"/>
      <c r="E66" s="19"/>
    </row>
    <row r="67" spans="1:5" ht="15.75">
      <c r="A67" s="14"/>
      <c r="B67" s="14"/>
      <c r="D67" s="16"/>
      <c r="E67" s="17"/>
    </row>
    <row r="68" spans="1:5" ht="15">
      <c r="A68" s="3"/>
      <c r="B68" s="3"/>
      <c r="C68" s="15"/>
      <c r="D68" s="16"/>
      <c r="E68" s="17"/>
    </row>
    <row r="69" spans="1:5" ht="15">
      <c r="A69" s="3"/>
      <c r="B69" s="3"/>
      <c r="C69" s="19"/>
      <c r="D69" s="16"/>
      <c r="E69" s="17"/>
    </row>
    <row r="70" spans="1:5" ht="15">
      <c r="A70" s="14"/>
      <c r="B70" s="14"/>
      <c r="C70" s="15"/>
      <c r="D70" s="16"/>
      <c r="E70" s="17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2011-10-06T12:38:53Z</cp:lastPrinted>
  <dcterms:created xsi:type="dcterms:W3CDTF">2001-12-07T07:47:07Z</dcterms:created>
  <dcterms:modified xsi:type="dcterms:W3CDTF">2012-01-16T08:52:39Z</dcterms:modified>
  <cp:category/>
  <cp:version/>
  <cp:contentType/>
  <cp:contentStatus/>
  <cp:revision>1</cp:revision>
</cp:coreProperties>
</file>