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175" windowWidth="7650" windowHeight="9495" tabRatio="196" firstSheet="2" activeTab="2"/>
  </bookViews>
  <sheets>
    <sheet name="Диаграмма2" sheetId="1" r:id="rId1"/>
    <sheet name="Диаграмма1" sheetId="2" r:id="rId2"/>
    <sheet name="Лист3" sheetId="3" r:id="rId3"/>
  </sheets>
  <definedNames>
    <definedName name="_xlnm.Print_Area" localSheetId="2">'Лист3'!$A$1:$BY$25</definedName>
  </definedNames>
  <calcPr fullCalcOnLoad="1"/>
</workbook>
</file>

<file path=xl/sharedStrings.xml><?xml version="1.0" encoding="utf-8"?>
<sst xmlns="http://schemas.openxmlformats.org/spreadsheetml/2006/main" count="129" uniqueCount="58">
  <si>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</si>
  <si>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</si>
  <si>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</si>
  <si>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</si>
  <si>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</si>
  <si>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</si>
  <si>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</si>
  <si>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</si>
  <si>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</si>
  <si>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</si>
  <si>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</si>
  <si>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</si>
  <si>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</si>
  <si>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в том числе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</si>
  <si>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</si>
  <si>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</si>
  <si>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</si>
  <si>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</si>
  <si>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</si>
  <si>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</si>
  <si>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</si>
  <si>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</si>
  <si>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</si>
  <si>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Ходарское поселение </t>
  </si>
  <si>
    <t xml:space="preserve">Шумерлинское сельское поселение </t>
  </si>
  <si>
    <t>Юманайское сельское поселение</t>
  </si>
  <si>
    <t>Итого по поселениям</t>
  </si>
  <si>
    <t>Наименование поселений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</si>
  <si>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</si>
  <si>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</si>
  <si>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</si>
  <si>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дотации  бюджетам поселений на выравнивание уровня бюджетной обеспеченности (код доходов 0002020100110 0000 151)</t>
  </si>
  <si>
    <t>дотации бюджетам  поселений на поддержку мер по обеспечению сбалансированности бюджетов (код доходов 00020201003100000151)</t>
  </si>
  <si>
    <t>Процент исполнения</t>
  </si>
  <si>
    <t>госпошлина (код дохода                                                   00010804000000000110</t>
  </si>
  <si>
    <t>Прочие поступления от использования имущества                  (11109045100000120)</t>
  </si>
  <si>
    <t>Налоговые доходы</t>
  </si>
  <si>
    <t>Неналоговые доходы</t>
  </si>
  <si>
    <t>из них :</t>
  </si>
  <si>
    <t>Доходы от продажи земельных участков,государственная собственность на которые не разграничена (11405014000000430)</t>
  </si>
  <si>
    <t>Культура                                                                                     (код расхода 00008010000000000000)</t>
  </si>
  <si>
    <t>Фактически поступило за 2008 год</t>
  </si>
  <si>
    <t xml:space="preserve">Большеалгашинское сельское поселение </t>
  </si>
  <si>
    <t>Фактически поступило на 01.12.2007г</t>
  </si>
  <si>
    <t>Доходы от реализации иного имущества (11402033100000410)</t>
  </si>
  <si>
    <t>более 200</t>
  </si>
  <si>
    <t>в 5,9 раза</t>
  </si>
  <si>
    <t xml:space="preserve">     Анализ исполнения бюджетов поселений Шумерлинского района по состоянию на 01.02.2012г.  в сравнении с аналогичным периодом прошлого года</t>
  </si>
  <si>
    <t>Фактически поступило на 01.02.2011г.</t>
  </si>
  <si>
    <t>Фактически поступило на 01.02.2012г.</t>
  </si>
  <si>
    <t>Факт на 01.02.2011г.</t>
  </si>
  <si>
    <t>Факт на 01.02.2012г.</t>
  </si>
  <si>
    <t>в 10,5 раз</t>
  </si>
  <si>
    <t>в 7,2 раза</t>
  </si>
  <si>
    <t>в 16,6 раза</t>
  </si>
  <si>
    <t>в 11 раз</t>
  </si>
  <si>
    <t>в 4,4 раза</t>
  </si>
  <si>
    <t>в 9,8 раза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</si>
</sst>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0"/>
    <numFmt numFmtId="168" formatCode="0.000"/>
    <numFmt numFmtId="169" formatCode="0.0000000"/>
    <numFmt numFmtId="170" formatCode="0.000000"/>
    <numFmt numFmtId="171" formatCode="0.00000"/>
  </numFmts>
  <fonts count="30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66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6" fontId="0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28" fillId="0" borderId="10" xfId="53" applyFont="1" applyFill="1" applyBorder="1" applyAlignment="1">
      <alignment horizontal="left" vertical="center" wrapText="1"/>
      <protection/>
    </xf>
    <xf numFmtId="164" fontId="29" fillId="0" borderId="10" xfId="0" applyNumberFormat="1" applyFont="1" applyBorder="1" applyAlignment="1">
      <alignment vertical="center" wrapText="1"/>
    </xf>
    <xf numFmtId="164" fontId="29" fillId="0" borderId="10" xfId="0" applyNumberFormat="1" applyFont="1" applyBorder="1" applyAlignment="1" applyProtection="1">
      <alignment vertical="center" wrapText="1"/>
      <protection locked="0"/>
    </xf>
    <xf numFmtId="164" fontId="29" fillId="0" borderId="10" xfId="0" applyNumberFormat="1" applyFont="1" applyBorder="1" applyAlignment="1" applyProtection="1">
      <alignment horizontal="right" vertical="center" wrapText="1"/>
      <protection locked="0"/>
    </xf>
    <xf numFmtId="164" fontId="29" fillId="0" borderId="10" xfId="0" applyNumberFormat="1" applyFont="1" applyFill="1" applyBorder="1" applyAlignment="1">
      <alignment vertical="center" wrapText="1"/>
    </xf>
    <xf numFmtId="0" fontId="28" fillId="0" borderId="10" xfId="53" applyFont="1" applyFill="1" applyBorder="1" applyAlignment="1" applyProtection="1">
      <alignment horizontal="left" vertical="center" wrapText="1"/>
      <protection locked="0"/>
    </xf>
    <xf numFmtId="164" fontId="29" fillId="0" borderId="10" xfId="0" applyNumberFormat="1" applyFont="1" applyBorder="1" applyAlignment="1">
      <alignment horizontal="right" vertical="center" wrapText="1"/>
    </xf>
    <xf numFmtId="164" fontId="29" fillId="0" borderId="10" xfId="0" applyNumberFormat="1" applyFont="1" applyFill="1" applyBorder="1" applyAlignment="1" applyProtection="1">
      <alignment vertical="center" wrapText="1"/>
      <protection locked="0"/>
    </xf>
    <xf numFmtId="0" fontId="29" fillId="0" borderId="10" xfId="0" applyFont="1" applyBorder="1" applyAlignment="1" applyProtection="1">
      <alignment vertical="center" wrapText="1"/>
      <protection locked="0"/>
    </xf>
    <xf numFmtId="166" fontId="29" fillId="0" borderId="10" xfId="0" applyNumberFormat="1" applyFont="1" applyBorder="1" applyAlignment="1" applyProtection="1">
      <alignment vertical="center" wrapText="1"/>
      <protection locked="0"/>
    </xf>
    <xf numFmtId="0" fontId="0" fillId="0" borderId="13" xfId="0" applyFont="1" applyBorder="1" applyAlignment="1">
      <alignment horizontal="center" vertical="center" wrapText="1"/>
    </xf>
    <xf numFmtId="166" fontId="29" fillId="0" borderId="10" xfId="0" applyNumberFormat="1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166" fontId="29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38" xfId="0" applyBorder="1" applyAlignment="1">
      <alignment/>
    </xf>
    <xf numFmtId="0" fontId="28" fillId="0" borderId="10" xfId="53" applyFont="1" applyFill="1" applyBorder="1" applyAlignment="1">
      <alignment horizontal="left" vertical="center" wrapText="1"/>
      <protection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9"/>
          <c:w val="0.8265"/>
          <c:h val="0.9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Лист3!$A$13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Лист3!$B$13:$BY$13</c:f>
            </c:numRef>
          </c:val>
        </c:ser>
        <c:ser>
          <c:idx val="1"/>
          <c:order val="1"/>
          <c:tx>
            <c:strRef>
              <c:f>Лист3!$A$14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Лист3!$B$14:$BY$14</c:f>
              <c:numCache>
                <c:ptCount val="70"/>
                <c:pt idx="0">
                  <c:v>0</c:v>
                </c:pt>
                <c:pt idx="1">
                  <c:v>1470.6</c:v>
                </c:pt>
                <c:pt idx="2">
                  <c:v>2012.1</c:v>
                </c:pt>
                <c:pt idx="3">
                  <c:v>136.8217054263566</c:v>
                </c:pt>
                <c:pt idx="4">
                  <c:v>798.3</c:v>
                </c:pt>
                <c:pt idx="5">
                  <c:v>417.5</c:v>
                </c:pt>
                <c:pt idx="6">
                  <c:v>52.298634598521865</c:v>
                </c:pt>
                <c:pt idx="7">
                  <c:v>164.39999999999998</c:v>
                </c:pt>
                <c:pt idx="8">
                  <c:v>133.79999999999998</c:v>
                </c:pt>
                <c:pt idx="9">
                  <c:v>81.38686131386862</c:v>
                </c:pt>
                <c:pt idx="10">
                  <c:v>29.2</c:v>
                </c:pt>
                <c:pt idx="11">
                  <c:v>11.2</c:v>
                </c:pt>
                <c:pt idx="12">
                  <c:v>38.35616438356164</c:v>
                </c:pt>
                <c:pt idx="13">
                  <c:v>0.2</c:v>
                </c:pt>
                <c:pt idx="14">
                  <c:v>2</c:v>
                </c:pt>
                <c:pt idx="15">
                  <c:v>0</c:v>
                </c:pt>
                <c:pt idx="16">
                  <c:v>16.3</c:v>
                </c:pt>
                <c:pt idx="17">
                  <c:v>5</c:v>
                </c:pt>
                <c:pt idx="18">
                  <c:v>30.67484662576687</c:v>
                </c:pt>
                <c:pt idx="19">
                  <c:v>115</c:v>
                </c:pt>
                <c:pt idx="20">
                  <c:v>110.6</c:v>
                </c:pt>
                <c:pt idx="21">
                  <c:v>96.17391304347825</c:v>
                </c:pt>
                <c:pt idx="22">
                  <c:v>3.7</c:v>
                </c:pt>
                <c:pt idx="23">
                  <c:v>5</c:v>
                </c:pt>
                <c:pt idx="24">
                  <c:v>135.13513513513513</c:v>
                </c:pt>
                <c:pt idx="25">
                  <c:v>633.9</c:v>
                </c:pt>
                <c:pt idx="26">
                  <c:v>283.70000000000005</c:v>
                </c:pt>
                <c:pt idx="27">
                  <c:v>44.75469316926961</c:v>
                </c:pt>
                <c:pt idx="28">
                  <c:v>331.7</c:v>
                </c:pt>
                <c:pt idx="29">
                  <c:v>236.3</c:v>
                </c:pt>
                <c:pt idx="30">
                  <c:v>71.23907145010551</c:v>
                </c:pt>
                <c:pt idx="31">
                  <c:v>1.6</c:v>
                </c:pt>
                <c:pt idx="37">
                  <c:v>4.9</c:v>
                </c:pt>
                <c:pt idx="38">
                  <c:v>2.3</c:v>
                </c:pt>
                <c:pt idx="39">
                  <c:v>46.938775510204074</c:v>
                </c:pt>
                <c:pt idx="40">
                  <c:v>295.7</c:v>
                </c:pt>
                <c:pt idx="41">
                  <c:v>45.1</c:v>
                </c:pt>
                <c:pt idx="42">
                  <c:v>15.251944538383496</c:v>
                </c:pt>
                <c:pt idx="43">
                  <c:v>672.3</c:v>
                </c:pt>
                <c:pt idx="44">
                  <c:v>1594.6</c:v>
                </c:pt>
                <c:pt idx="45">
                  <c:v>237.1857801576677</c:v>
                </c:pt>
                <c:pt idx="46">
                  <c:v>556.4</c:v>
                </c:pt>
                <c:pt idx="47">
                  <c:v>775.6</c:v>
                </c:pt>
                <c:pt idx="48">
                  <c:v>139.3961179007908</c:v>
                </c:pt>
                <c:pt idx="49">
                  <c:v>1293.4</c:v>
                </c:pt>
                <c:pt idx="50">
                  <c:v>1273.5</c:v>
                </c:pt>
                <c:pt idx="51">
                  <c:v>98.46141951445802</c:v>
                </c:pt>
                <c:pt idx="52">
                  <c:v>532</c:v>
                </c:pt>
                <c:pt idx="53">
                  <c:v>567.3</c:v>
                </c:pt>
                <c:pt idx="54">
                  <c:v>106.63533834586465</c:v>
                </c:pt>
                <c:pt idx="55">
                  <c:v>62</c:v>
                </c:pt>
                <c:pt idx="56">
                  <c:v>21</c:v>
                </c:pt>
                <c:pt idx="57">
                  <c:v>33.87096774193548</c:v>
                </c:pt>
                <c:pt idx="58">
                  <c:v>216.6</c:v>
                </c:pt>
                <c:pt idx="59">
                  <c:v>175.5</c:v>
                </c:pt>
                <c:pt idx="60">
                  <c:v>81.02493074792244</c:v>
                </c:pt>
                <c:pt idx="61">
                  <c:v>421</c:v>
                </c:pt>
                <c:pt idx="62">
                  <c:v>479.7</c:v>
                </c:pt>
                <c:pt idx="63">
                  <c:v>113.94299287410925</c:v>
                </c:pt>
                <c:pt idx="64">
                  <c:v>273.8</c:v>
                </c:pt>
                <c:pt idx="65">
                  <c:v>333.2</c:v>
                </c:pt>
                <c:pt idx="66">
                  <c:v>121.69466764061359</c:v>
                </c:pt>
                <c:pt idx="67">
                  <c:v>101.3</c:v>
                </c:pt>
                <c:pt idx="68">
                  <c:v>126.1</c:v>
                </c:pt>
                <c:pt idx="69">
                  <c:v>124.4817374136229</c:v>
                </c:pt>
              </c:numCache>
            </c:numRef>
          </c:val>
        </c:ser>
        <c:ser>
          <c:idx val="2"/>
          <c:order val="2"/>
          <c:tx>
            <c:strRef>
              <c:f>Лист3!$A$15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Лист3!$B$15:$BY$15</c:f>
              <c:numCache>
                <c:ptCount val="70"/>
                <c:pt idx="0">
                  <c:v>0</c:v>
                </c:pt>
                <c:pt idx="1">
                  <c:v>774.3</c:v>
                </c:pt>
                <c:pt idx="2">
                  <c:v>1576.1</c:v>
                </c:pt>
                <c:pt idx="3">
                  <c:v>203.55159498902236</c:v>
                </c:pt>
                <c:pt idx="4">
                  <c:v>173.7</c:v>
                </c:pt>
                <c:pt idx="5">
                  <c:v>180.3</c:v>
                </c:pt>
                <c:pt idx="6">
                  <c:v>103.79965457685667</c:v>
                </c:pt>
                <c:pt idx="7">
                  <c:v>161</c:v>
                </c:pt>
                <c:pt idx="8">
                  <c:v>170.3</c:v>
                </c:pt>
                <c:pt idx="9">
                  <c:v>105.77639751552796</c:v>
                </c:pt>
                <c:pt idx="10">
                  <c:v>89.6</c:v>
                </c:pt>
                <c:pt idx="11">
                  <c:v>91.2</c:v>
                </c:pt>
                <c:pt idx="12">
                  <c:v>101.7857142857143</c:v>
                </c:pt>
                <c:pt idx="13">
                  <c:v>0.1</c:v>
                </c:pt>
                <c:pt idx="14">
                  <c:v>0.9</c:v>
                </c:pt>
                <c:pt idx="15">
                  <c:v>900</c:v>
                </c:pt>
                <c:pt idx="16">
                  <c:v>19.7</c:v>
                </c:pt>
                <c:pt idx="17">
                  <c:v>13.2</c:v>
                </c:pt>
                <c:pt idx="18">
                  <c:v>67.00507614213198</c:v>
                </c:pt>
                <c:pt idx="19">
                  <c:v>41.7</c:v>
                </c:pt>
                <c:pt idx="20">
                  <c:v>40.9</c:v>
                </c:pt>
                <c:pt idx="21">
                  <c:v>98.08153477218224</c:v>
                </c:pt>
                <c:pt idx="22">
                  <c:v>9.9</c:v>
                </c:pt>
                <c:pt idx="23">
                  <c:v>24.1</c:v>
                </c:pt>
                <c:pt idx="24">
                  <c:v>243.43434343434342</c:v>
                </c:pt>
                <c:pt idx="25">
                  <c:v>12.7</c:v>
                </c:pt>
                <c:pt idx="26">
                  <c:v>10</c:v>
                </c:pt>
                <c:pt idx="27">
                  <c:v>78.74015748031496</c:v>
                </c:pt>
                <c:pt idx="28">
                  <c:v>8</c:v>
                </c:pt>
                <c:pt idx="29">
                  <c:v>9.3</c:v>
                </c:pt>
                <c:pt idx="30">
                  <c:v>116.25000000000001</c:v>
                </c:pt>
                <c:pt idx="31">
                  <c:v>0.5</c:v>
                </c:pt>
                <c:pt idx="38">
                  <c:v>0.7</c:v>
                </c:pt>
                <c:pt idx="40">
                  <c:v>4.2</c:v>
                </c:pt>
                <c:pt idx="43">
                  <c:v>600.6</c:v>
                </c:pt>
                <c:pt idx="44">
                  <c:v>1395.8</c:v>
                </c:pt>
                <c:pt idx="45">
                  <c:v>232.4009324009324</c:v>
                </c:pt>
                <c:pt idx="46">
                  <c:v>505.8</c:v>
                </c:pt>
                <c:pt idx="47">
                  <c:v>571.5</c:v>
                </c:pt>
                <c:pt idx="48">
                  <c:v>112.98932384341637</c:v>
                </c:pt>
                <c:pt idx="49">
                  <c:v>887.8</c:v>
                </c:pt>
                <c:pt idx="50">
                  <c:v>865.5</c:v>
                </c:pt>
                <c:pt idx="51">
                  <c:v>97.48817301193962</c:v>
                </c:pt>
                <c:pt idx="52">
                  <c:v>518.5</c:v>
                </c:pt>
                <c:pt idx="53">
                  <c:v>559.5</c:v>
                </c:pt>
                <c:pt idx="54">
                  <c:v>107.90742526518804</c:v>
                </c:pt>
                <c:pt idx="58">
                  <c:v>189.3</c:v>
                </c:pt>
                <c:pt idx="59">
                  <c:v>151.5</c:v>
                </c:pt>
                <c:pt idx="60">
                  <c:v>80.03169572107764</c:v>
                </c:pt>
                <c:pt idx="61">
                  <c:v>130.7</c:v>
                </c:pt>
                <c:pt idx="62">
                  <c:v>120.6</c:v>
                </c:pt>
                <c:pt idx="63">
                  <c:v>92.27237949502678</c:v>
                </c:pt>
                <c:pt idx="64">
                  <c:v>100.6</c:v>
                </c:pt>
                <c:pt idx="65">
                  <c:v>91.5</c:v>
                </c:pt>
                <c:pt idx="66">
                  <c:v>90.95427435387674</c:v>
                </c:pt>
                <c:pt idx="68">
                  <c:v>6.8</c:v>
                </c:pt>
              </c:numCache>
            </c:numRef>
          </c:val>
        </c:ser>
        <c:ser>
          <c:idx val="3"/>
          <c:order val="3"/>
          <c:tx>
            <c:strRef>
              <c:f>Лист3!$A$16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Лист3!$B$16:$BY$16</c:f>
              <c:numCache>
                <c:ptCount val="70"/>
                <c:pt idx="0">
                  <c:v>0</c:v>
                </c:pt>
                <c:pt idx="1">
                  <c:v>4248.9</c:v>
                </c:pt>
                <c:pt idx="2">
                  <c:v>2002.4</c:v>
                </c:pt>
                <c:pt idx="3">
                  <c:v>47.12749182141261</c:v>
                </c:pt>
                <c:pt idx="4">
                  <c:v>206.4</c:v>
                </c:pt>
                <c:pt idx="5">
                  <c:v>219.70000000000002</c:v>
                </c:pt>
                <c:pt idx="6">
                  <c:v>106.4437984496124</c:v>
                </c:pt>
                <c:pt idx="7">
                  <c:v>139.4</c:v>
                </c:pt>
                <c:pt idx="8">
                  <c:v>191.70000000000002</c:v>
                </c:pt>
                <c:pt idx="9">
                  <c:v>137.51793400286945</c:v>
                </c:pt>
                <c:pt idx="10">
                  <c:v>48.7</c:v>
                </c:pt>
                <c:pt idx="11">
                  <c:v>37.7</c:v>
                </c:pt>
                <c:pt idx="12">
                  <c:v>77.41273100616016</c:v>
                </c:pt>
                <c:pt idx="14">
                  <c:v>9.4</c:v>
                </c:pt>
                <c:pt idx="16">
                  <c:v>42.3</c:v>
                </c:pt>
                <c:pt idx="17">
                  <c:v>3.6</c:v>
                </c:pt>
                <c:pt idx="18">
                  <c:v>8.510638297872342</c:v>
                </c:pt>
                <c:pt idx="19">
                  <c:v>36.5</c:v>
                </c:pt>
                <c:pt idx="20">
                  <c:v>45.1</c:v>
                </c:pt>
                <c:pt idx="21">
                  <c:v>123.56164383561645</c:v>
                </c:pt>
                <c:pt idx="22">
                  <c:v>11.9</c:v>
                </c:pt>
                <c:pt idx="23">
                  <c:v>95.9</c:v>
                </c:pt>
                <c:pt idx="24">
                  <c:v>805.8823529411765</c:v>
                </c:pt>
                <c:pt idx="25">
                  <c:v>67</c:v>
                </c:pt>
                <c:pt idx="26">
                  <c:v>28</c:v>
                </c:pt>
                <c:pt idx="27">
                  <c:v>41.7910447761194</c:v>
                </c:pt>
                <c:pt idx="28">
                  <c:v>38.9</c:v>
                </c:pt>
                <c:pt idx="29">
                  <c:v>14.3</c:v>
                </c:pt>
                <c:pt idx="30">
                  <c:v>36.760925449871465</c:v>
                </c:pt>
                <c:pt idx="31">
                  <c:v>5.2</c:v>
                </c:pt>
                <c:pt idx="32">
                  <c:v>6.8</c:v>
                </c:pt>
                <c:pt idx="33">
                  <c:v>130.76923076923077</c:v>
                </c:pt>
                <c:pt idx="37">
                  <c:v>22</c:v>
                </c:pt>
                <c:pt idx="38">
                  <c:v>6.9</c:v>
                </c:pt>
                <c:pt idx="39">
                  <c:v>31.363636363636367</c:v>
                </c:pt>
                <c:pt idx="43">
                  <c:v>4042.5</c:v>
                </c:pt>
                <c:pt idx="44">
                  <c:v>1782.7</c:v>
                </c:pt>
                <c:pt idx="45">
                  <c:v>44.09894867037724</c:v>
                </c:pt>
                <c:pt idx="46">
                  <c:v>913.3</c:v>
                </c:pt>
                <c:pt idx="47">
                  <c:v>948.3</c:v>
                </c:pt>
                <c:pt idx="48">
                  <c:v>103.83225665170261</c:v>
                </c:pt>
                <c:pt idx="49">
                  <c:v>1860.2</c:v>
                </c:pt>
                <c:pt idx="50">
                  <c:v>1204.7</c:v>
                </c:pt>
                <c:pt idx="51">
                  <c:v>64.76185356413289</c:v>
                </c:pt>
                <c:pt idx="52">
                  <c:v>387.8</c:v>
                </c:pt>
                <c:pt idx="53">
                  <c:v>470.9</c:v>
                </c:pt>
                <c:pt idx="54">
                  <c:v>121.42857142857142</c:v>
                </c:pt>
                <c:pt idx="55">
                  <c:v>36</c:v>
                </c:pt>
                <c:pt idx="56">
                  <c:v>15.5</c:v>
                </c:pt>
                <c:pt idx="57">
                  <c:v>43.05555555555556</c:v>
                </c:pt>
                <c:pt idx="58">
                  <c:v>255.7</c:v>
                </c:pt>
                <c:pt idx="59">
                  <c:v>225.3</c:v>
                </c:pt>
                <c:pt idx="60">
                  <c:v>88.11106765741104</c:v>
                </c:pt>
                <c:pt idx="61">
                  <c:v>863.3</c:v>
                </c:pt>
                <c:pt idx="62">
                  <c:v>462.5</c:v>
                </c:pt>
                <c:pt idx="63">
                  <c:v>53.573497046218</c:v>
                </c:pt>
                <c:pt idx="64">
                  <c:v>270.2</c:v>
                </c:pt>
                <c:pt idx="65">
                  <c:v>290.4</c:v>
                </c:pt>
                <c:pt idx="66">
                  <c:v>107.4759437453738</c:v>
                </c:pt>
                <c:pt idx="67">
                  <c:v>53.5</c:v>
                </c:pt>
                <c:pt idx="68">
                  <c:v>52.9</c:v>
                </c:pt>
                <c:pt idx="69">
                  <c:v>98.8785046728972</c:v>
                </c:pt>
              </c:numCache>
            </c:numRef>
          </c:val>
        </c:ser>
        <c:ser>
          <c:idx val="4"/>
          <c:order val="4"/>
          <c:tx>
            <c:strRef>
              <c:f>Лист3!$A$17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Лист3!$B$17:$BY$17</c:f>
              <c:numCache>
                <c:ptCount val="70"/>
                <c:pt idx="0">
                  <c:v>0</c:v>
                </c:pt>
                <c:pt idx="1">
                  <c:v>1166.8</c:v>
                </c:pt>
                <c:pt idx="2">
                  <c:v>1278.6999999999998</c:v>
                </c:pt>
                <c:pt idx="3">
                  <c:v>109.59033253342474</c:v>
                </c:pt>
                <c:pt idx="4">
                  <c:v>237.50000000000003</c:v>
                </c:pt>
                <c:pt idx="5">
                  <c:v>517.8</c:v>
                </c:pt>
                <c:pt idx="6">
                  <c:v>218.0210526315789</c:v>
                </c:pt>
                <c:pt idx="7">
                  <c:v>202.50000000000003</c:v>
                </c:pt>
                <c:pt idx="8">
                  <c:v>212.3</c:v>
                </c:pt>
                <c:pt idx="9">
                  <c:v>104.8395061728395</c:v>
                </c:pt>
                <c:pt idx="10">
                  <c:v>138.8</c:v>
                </c:pt>
                <c:pt idx="11">
                  <c:v>168.4</c:v>
                </c:pt>
                <c:pt idx="12">
                  <c:v>121.3256484149856</c:v>
                </c:pt>
                <c:pt idx="13">
                  <c:v>0.5</c:v>
                </c:pt>
                <c:pt idx="14">
                  <c:v>2.5</c:v>
                </c:pt>
                <c:pt idx="15">
                  <c:v>500</c:v>
                </c:pt>
                <c:pt idx="16">
                  <c:v>17.9</c:v>
                </c:pt>
                <c:pt idx="17">
                  <c:v>4.7</c:v>
                </c:pt>
                <c:pt idx="18">
                  <c:v>26.25698324022347</c:v>
                </c:pt>
                <c:pt idx="19">
                  <c:v>32.5</c:v>
                </c:pt>
                <c:pt idx="20">
                  <c:v>32.4</c:v>
                </c:pt>
                <c:pt idx="21">
                  <c:v>99.6923076923077</c:v>
                </c:pt>
                <c:pt idx="22">
                  <c:v>12.8</c:v>
                </c:pt>
                <c:pt idx="23">
                  <c:v>4.3</c:v>
                </c:pt>
                <c:pt idx="24">
                  <c:v>33.59374999999999</c:v>
                </c:pt>
                <c:pt idx="25">
                  <c:v>35</c:v>
                </c:pt>
                <c:pt idx="26">
                  <c:v>305.5</c:v>
                </c:pt>
                <c:pt idx="27">
                  <c:v>872.8571428571428</c:v>
                </c:pt>
                <c:pt idx="28">
                  <c:v>29.2</c:v>
                </c:pt>
                <c:pt idx="29">
                  <c:v>19.3</c:v>
                </c:pt>
                <c:pt idx="30">
                  <c:v>66.09589041095892</c:v>
                </c:pt>
                <c:pt idx="31">
                  <c:v>3.1</c:v>
                </c:pt>
                <c:pt idx="32">
                  <c:v>4.4</c:v>
                </c:pt>
                <c:pt idx="33">
                  <c:v>141.93548387096774</c:v>
                </c:pt>
                <c:pt idx="37">
                  <c:v>2.7</c:v>
                </c:pt>
                <c:pt idx="38">
                  <c:v>281.8</c:v>
                </c:pt>
                <c:pt idx="39">
                  <c:v>10437.037037037036</c:v>
                </c:pt>
                <c:pt idx="43">
                  <c:v>929.3</c:v>
                </c:pt>
                <c:pt idx="44">
                  <c:v>760.9</c:v>
                </c:pt>
                <c:pt idx="45">
                  <c:v>81.87883353061444</c:v>
                </c:pt>
                <c:pt idx="46">
                  <c:v>699.1</c:v>
                </c:pt>
                <c:pt idx="47">
                  <c:v>654.8</c:v>
                </c:pt>
                <c:pt idx="48">
                  <c:v>93.66328136175082</c:v>
                </c:pt>
                <c:pt idx="49">
                  <c:v>1249.3</c:v>
                </c:pt>
                <c:pt idx="50">
                  <c:v>1281.3</c:v>
                </c:pt>
                <c:pt idx="51">
                  <c:v>102.56143440326584</c:v>
                </c:pt>
                <c:pt idx="52">
                  <c:v>484.7</c:v>
                </c:pt>
                <c:pt idx="53">
                  <c:v>645.5</c:v>
                </c:pt>
                <c:pt idx="54">
                  <c:v>133.17515989271715</c:v>
                </c:pt>
                <c:pt idx="58">
                  <c:v>174.9</c:v>
                </c:pt>
                <c:pt idx="59">
                  <c:v>208.1</c:v>
                </c:pt>
                <c:pt idx="60">
                  <c:v>118.98227558604917</c:v>
                </c:pt>
                <c:pt idx="61">
                  <c:v>349</c:v>
                </c:pt>
                <c:pt idx="62">
                  <c:v>401</c:v>
                </c:pt>
                <c:pt idx="63">
                  <c:v>114.8997134670487</c:v>
                </c:pt>
                <c:pt idx="64">
                  <c:v>282.2</c:v>
                </c:pt>
                <c:pt idx="65">
                  <c:v>330.1</c:v>
                </c:pt>
                <c:pt idx="66">
                  <c:v>116.97377746279236</c:v>
                </c:pt>
                <c:pt idx="67">
                  <c:v>34.3</c:v>
                </c:pt>
                <c:pt idx="68">
                  <c:v>47.4</c:v>
                </c:pt>
                <c:pt idx="69">
                  <c:v>138.19241982507288</c:v>
                </c:pt>
              </c:numCache>
            </c:numRef>
          </c:val>
        </c:ser>
        <c:ser>
          <c:idx val="5"/>
          <c:order val="5"/>
          <c:tx>
            <c:strRef>
              <c:f>Лист3!$A$18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Лист3!$B$18:$BY$18</c:f>
              <c:numCache>
                <c:ptCount val="70"/>
                <c:pt idx="0">
                  <c:v>0</c:v>
                </c:pt>
                <c:pt idx="1">
                  <c:v>1345.9</c:v>
                </c:pt>
                <c:pt idx="2">
                  <c:v>2042.1000000000001</c:v>
                </c:pt>
                <c:pt idx="3">
                  <c:v>151.72746860836614</c:v>
                </c:pt>
                <c:pt idx="4">
                  <c:v>190.5</c:v>
                </c:pt>
                <c:pt idx="5">
                  <c:v>202.2</c:v>
                </c:pt>
                <c:pt idx="6">
                  <c:v>106.14173228346455</c:v>
                </c:pt>
                <c:pt idx="7">
                  <c:v>154.9</c:v>
                </c:pt>
                <c:pt idx="8">
                  <c:v>162</c:v>
                </c:pt>
                <c:pt idx="9">
                  <c:v>104.58360232408003</c:v>
                </c:pt>
                <c:pt idx="10">
                  <c:v>70.8</c:v>
                </c:pt>
                <c:pt idx="11">
                  <c:v>78.2</c:v>
                </c:pt>
                <c:pt idx="12">
                  <c:v>110.45197740112995</c:v>
                </c:pt>
                <c:pt idx="14">
                  <c:v>1.3</c:v>
                </c:pt>
                <c:pt idx="16">
                  <c:v>24.7</c:v>
                </c:pt>
                <c:pt idx="17">
                  <c:v>5.2</c:v>
                </c:pt>
                <c:pt idx="18">
                  <c:v>21.05263157894737</c:v>
                </c:pt>
                <c:pt idx="19">
                  <c:v>51.3</c:v>
                </c:pt>
                <c:pt idx="20">
                  <c:v>16.1</c:v>
                </c:pt>
                <c:pt idx="21">
                  <c:v>31.384015594541914</c:v>
                </c:pt>
                <c:pt idx="22">
                  <c:v>8.1</c:v>
                </c:pt>
                <c:pt idx="23">
                  <c:v>39.7</c:v>
                </c:pt>
                <c:pt idx="24">
                  <c:v>490.1234567901235</c:v>
                </c:pt>
                <c:pt idx="25">
                  <c:v>35.6</c:v>
                </c:pt>
                <c:pt idx="26">
                  <c:v>40.2</c:v>
                </c:pt>
                <c:pt idx="27">
                  <c:v>112.92134831460675</c:v>
                </c:pt>
                <c:pt idx="28">
                  <c:v>27.9</c:v>
                </c:pt>
                <c:pt idx="29">
                  <c:v>28</c:v>
                </c:pt>
                <c:pt idx="30">
                  <c:v>100.35842293906812</c:v>
                </c:pt>
                <c:pt idx="31">
                  <c:v>5.2</c:v>
                </c:pt>
                <c:pt idx="32">
                  <c:v>12.2</c:v>
                </c:pt>
                <c:pt idx="33">
                  <c:v>234.61538461538458</c:v>
                </c:pt>
                <c:pt idx="37">
                  <c:v>2.5</c:v>
                </c:pt>
                <c:pt idx="43">
                  <c:v>1155.4</c:v>
                </c:pt>
                <c:pt idx="44">
                  <c:v>1839.9</c:v>
                </c:pt>
                <c:pt idx="45">
                  <c:v>159.24355201661763</c:v>
                </c:pt>
                <c:pt idx="46">
                  <c:v>538.2</c:v>
                </c:pt>
                <c:pt idx="47">
                  <c:v>600.8</c:v>
                </c:pt>
                <c:pt idx="48">
                  <c:v>111.63136380527683</c:v>
                </c:pt>
                <c:pt idx="49">
                  <c:v>869.9</c:v>
                </c:pt>
                <c:pt idx="50">
                  <c:v>859.7</c:v>
                </c:pt>
                <c:pt idx="51">
                  <c:v>98.827451431199</c:v>
                </c:pt>
                <c:pt idx="52">
                  <c:v>382.6</c:v>
                </c:pt>
                <c:pt idx="53">
                  <c:v>487.4</c:v>
                </c:pt>
                <c:pt idx="54">
                  <c:v>127.39153162571874</c:v>
                </c:pt>
                <c:pt idx="56">
                  <c:v>3</c:v>
                </c:pt>
                <c:pt idx="58">
                  <c:v>213.3</c:v>
                </c:pt>
                <c:pt idx="59">
                  <c:v>183.7</c:v>
                </c:pt>
                <c:pt idx="60">
                  <c:v>86.12283169245194</c:v>
                </c:pt>
                <c:pt idx="61">
                  <c:v>213.7</c:v>
                </c:pt>
                <c:pt idx="62">
                  <c:v>157.4</c:v>
                </c:pt>
                <c:pt idx="63">
                  <c:v>73.65465605989706</c:v>
                </c:pt>
                <c:pt idx="64">
                  <c:v>154.8</c:v>
                </c:pt>
                <c:pt idx="65">
                  <c:v>123</c:v>
                </c:pt>
                <c:pt idx="66">
                  <c:v>79.45736434108527</c:v>
                </c:pt>
                <c:pt idx="67">
                  <c:v>50.1</c:v>
                </c:pt>
                <c:pt idx="68">
                  <c:v>28.3</c:v>
                </c:pt>
                <c:pt idx="69">
                  <c:v>56.4870259481038</c:v>
                </c:pt>
              </c:numCache>
            </c:numRef>
          </c:val>
        </c:ser>
        <c:ser>
          <c:idx val="6"/>
          <c:order val="6"/>
          <c:tx>
            <c:strRef>
              <c:f>Лист3!$A$19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Лист3!$B$19:$BY$19</c:f>
              <c:numCache>
                <c:ptCount val="70"/>
                <c:pt idx="0">
                  <c:v>0</c:v>
                </c:pt>
                <c:pt idx="1">
                  <c:v>736.2</c:v>
                </c:pt>
                <c:pt idx="2">
                  <c:v>4740.1</c:v>
                </c:pt>
                <c:pt idx="3">
                  <c:v>643.8603640315132</c:v>
                </c:pt>
                <c:pt idx="4">
                  <c:v>42.19999999999999</c:v>
                </c:pt>
                <c:pt idx="5">
                  <c:v>222.6</c:v>
                </c:pt>
                <c:pt idx="7">
                  <c:v>-42.60000000000001</c:v>
                </c:pt>
                <c:pt idx="8">
                  <c:v>173</c:v>
                </c:pt>
                <c:pt idx="10">
                  <c:v>43.9</c:v>
                </c:pt>
                <c:pt idx="11">
                  <c:v>39.6</c:v>
                </c:pt>
                <c:pt idx="12">
                  <c:v>90.20501138952164</c:v>
                </c:pt>
                <c:pt idx="13">
                  <c:v>2.1</c:v>
                </c:pt>
                <c:pt idx="14">
                  <c:v>1</c:v>
                </c:pt>
                <c:pt idx="15">
                  <c:v>47.61904761904761</c:v>
                </c:pt>
                <c:pt idx="16">
                  <c:v>13.8</c:v>
                </c:pt>
                <c:pt idx="17">
                  <c:v>3.4</c:v>
                </c:pt>
                <c:pt idx="18">
                  <c:v>24.63768115942029</c:v>
                </c:pt>
                <c:pt idx="19">
                  <c:v>-112.9</c:v>
                </c:pt>
                <c:pt idx="20">
                  <c:v>118.9</c:v>
                </c:pt>
                <c:pt idx="22">
                  <c:v>10.5</c:v>
                </c:pt>
                <c:pt idx="23">
                  <c:v>10.1</c:v>
                </c:pt>
                <c:pt idx="24">
                  <c:v>96.19047619047618</c:v>
                </c:pt>
                <c:pt idx="25">
                  <c:v>84.8</c:v>
                </c:pt>
                <c:pt idx="26">
                  <c:v>49.6</c:v>
                </c:pt>
                <c:pt idx="27">
                  <c:v>58.490566037735846</c:v>
                </c:pt>
                <c:pt idx="28">
                  <c:v>5.7</c:v>
                </c:pt>
                <c:pt idx="29">
                  <c:v>19.1</c:v>
                </c:pt>
                <c:pt idx="30">
                  <c:v>335.08771929824564</c:v>
                </c:pt>
                <c:pt idx="31">
                  <c:v>1</c:v>
                </c:pt>
                <c:pt idx="32">
                  <c:v>2.2</c:v>
                </c:pt>
                <c:pt idx="33">
                  <c:v>220.00000000000003</c:v>
                </c:pt>
                <c:pt idx="37">
                  <c:v>3.1</c:v>
                </c:pt>
                <c:pt idx="38">
                  <c:v>4.3</c:v>
                </c:pt>
                <c:pt idx="39">
                  <c:v>138.70967741935482</c:v>
                </c:pt>
                <c:pt idx="40">
                  <c:v>75</c:v>
                </c:pt>
                <c:pt idx="41">
                  <c:v>24</c:v>
                </c:pt>
                <c:pt idx="42">
                  <c:v>32</c:v>
                </c:pt>
                <c:pt idx="43">
                  <c:v>694</c:v>
                </c:pt>
                <c:pt idx="44">
                  <c:v>4517.5</c:v>
                </c:pt>
                <c:pt idx="45">
                  <c:v>650.936599423631</c:v>
                </c:pt>
                <c:pt idx="46">
                  <c:v>583.8</c:v>
                </c:pt>
                <c:pt idx="47">
                  <c:v>680.1</c:v>
                </c:pt>
                <c:pt idx="48">
                  <c:v>116.49537512846865</c:v>
                </c:pt>
                <c:pt idx="49">
                  <c:v>1158.4</c:v>
                </c:pt>
                <c:pt idx="50">
                  <c:v>4766.4</c:v>
                </c:pt>
                <c:pt idx="51">
                  <c:v>411.46408839779</c:v>
                </c:pt>
                <c:pt idx="52">
                  <c:v>600.7</c:v>
                </c:pt>
                <c:pt idx="53">
                  <c:v>510.5</c:v>
                </c:pt>
                <c:pt idx="54">
                  <c:v>84.98418511736307</c:v>
                </c:pt>
                <c:pt idx="56">
                  <c:v>6</c:v>
                </c:pt>
                <c:pt idx="58">
                  <c:v>262.6</c:v>
                </c:pt>
                <c:pt idx="59">
                  <c:v>293.3</c:v>
                </c:pt>
                <c:pt idx="60">
                  <c:v>111.69078446306169</c:v>
                </c:pt>
                <c:pt idx="61">
                  <c:v>232.8</c:v>
                </c:pt>
                <c:pt idx="62">
                  <c:v>215.7</c:v>
                </c:pt>
                <c:pt idx="63">
                  <c:v>92.65463917525773</c:v>
                </c:pt>
                <c:pt idx="64">
                  <c:v>149.4</c:v>
                </c:pt>
                <c:pt idx="65">
                  <c:v>154.7</c:v>
                </c:pt>
                <c:pt idx="66">
                  <c:v>103.54752342704148</c:v>
                </c:pt>
                <c:pt idx="67">
                  <c:v>26.9</c:v>
                </c:pt>
                <c:pt idx="68">
                  <c:v>20.9</c:v>
                </c:pt>
                <c:pt idx="69">
                  <c:v>77.69516728624535</c:v>
                </c:pt>
              </c:numCache>
            </c:numRef>
          </c:val>
        </c:ser>
        <c:ser>
          <c:idx val="7"/>
          <c:order val="7"/>
          <c:tx>
            <c:strRef>
              <c:f>Лист3!$A$20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Лист3!$B$20:$BY$20</c:f>
              <c:numCache>
                <c:ptCount val="70"/>
                <c:pt idx="0">
                  <c:v>0</c:v>
                </c:pt>
                <c:pt idx="1">
                  <c:v>1626.1</c:v>
                </c:pt>
                <c:pt idx="2">
                  <c:v>3153.1000000000004</c:v>
                </c:pt>
                <c:pt idx="3">
                  <c:v>193.90566385831133</c:v>
                </c:pt>
                <c:pt idx="4">
                  <c:v>738.5</c:v>
                </c:pt>
                <c:pt idx="5">
                  <c:v>984.3</c:v>
                </c:pt>
                <c:pt idx="6">
                  <c:v>133.28368314150305</c:v>
                </c:pt>
                <c:pt idx="7">
                  <c:v>371.29999999999995</c:v>
                </c:pt>
                <c:pt idx="8">
                  <c:v>543.8</c:v>
                </c:pt>
                <c:pt idx="9">
                  <c:v>146.45838944249934</c:v>
                </c:pt>
                <c:pt idx="10">
                  <c:v>259.7</c:v>
                </c:pt>
                <c:pt idx="11">
                  <c:v>257.2</c:v>
                </c:pt>
                <c:pt idx="12">
                  <c:v>99.03735078937235</c:v>
                </c:pt>
                <c:pt idx="13">
                  <c:v>5.6</c:v>
                </c:pt>
                <c:pt idx="14">
                  <c:v>1.7</c:v>
                </c:pt>
                <c:pt idx="15">
                  <c:v>30.35714285714286</c:v>
                </c:pt>
                <c:pt idx="16">
                  <c:v>47.4</c:v>
                </c:pt>
                <c:pt idx="17">
                  <c:v>12.9</c:v>
                </c:pt>
                <c:pt idx="18">
                  <c:v>27.21518987341772</c:v>
                </c:pt>
                <c:pt idx="19">
                  <c:v>26.9</c:v>
                </c:pt>
                <c:pt idx="20">
                  <c:v>182.7</c:v>
                </c:pt>
                <c:pt idx="21">
                  <c:v>679.182156133829</c:v>
                </c:pt>
                <c:pt idx="22">
                  <c:v>9.9</c:v>
                </c:pt>
                <c:pt idx="23">
                  <c:v>89.3</c:v>
                </c:pt>
                <c:pt idx="24">
                  <c:v>902.0202020202019</c:v>
                </c:pt>
                <c:pt idx="25">
                  <c:v>367.2</c:v>
                </c:pt>
                <c:pt idx="26">
                  <c:v>440.5</c:v>
                </c:pt>
                <c:pt idx="27">
                  <c:v>119.96187363834423</c:v>
                </c:pt>
                <c:pt idx="28">
                  <c:v>321.2</c:v>
                </c:pt>
                <c:pt idx="29">
                  <c:v>297.4</c:v>
                </c:pt>
                <c:pt idx="30">
                  <c:v>92.59028642590286</c:v>
                </c:pt>
                <c:pt idx="31">
                  <c:v>12.2</c:v>
                </c:pt>
                <c:pt idx="32">
                  <c:v>14.7</c:v>
                </c:pt>
                <c:pt idx="33">
                  <c:v>120.49180327868854</c:v>
                </c:pt>
                <c:pt idx="37">
                  <c:v>33.8</c:v>
                </c:pt>
                <c:pt idx="38">
                  <c:v>128.4</c:v>
                </c:pt>
                <c:pt idx="39">
                  <c:v>379.8816568047338</c:v>
                </c:pt>
                <c:pt idx="43">
                  <c:v>887.6</c:v>
                </c:pt>
                <c:pt idx="44">
                  <c:v>2168.8</c:v>
                </c:pt>
                <c:pt idx="45">
                  <c:v>244.34429923388916</c:v>
                </c:pt>
                <c:pt idx="46">
                  <c:v>391.7</c:v>
                </c:pt>
                <c:pt idx="47">
                  <c:v>514.7</c:v>
                </c:pt>
                <c:pt idx="48">
                  <c:v>131.4015828440133</c:v>
                </c:pt>
                <c:pt idx="49">
                  <c:v>1564.6</c:v>
                </c:pt>
                <c:pt idx="50">
                  <c:v>1669.9</c:v>
                </c:pt>
                <c:pt idx="51">
                  <c:v>106.73015467212068</c:v>
                </c:pt>
                <c:pt idx="52">
                  <c:v>554.7</c:v>
                </c:pt>
                <c:pt idx="53">
                  <c:v>637.2</c:v>
                </c:pt>
                <c:pt idx="54">
                  <c:v>114.87290427257977</c:v>
                </c:pt>
                <c:pt idx="55">
                  <c:v>4.2</c:v>
                </c:pt>
                <c:pt idx="56">
                  <c:v>78.1</c:v>
                </c:pt>
                <c:pt idx="57">
                  <c:v>0</c:v>
                </c:pt>
                <c:pt idx="58">
                  <c:v>314.3</c:v>
                </c:pt>
                <c:pt idx="59">
                  <c:v>474.2</c:v>
                </c:pt>
                <c:pt idx="60">
                  <c:v>150.8749602290805</c:v>
                </c:pt>
                <c:pt idx="61">
                  <c:v>482.7</c:v>
                </c:pt>
                <c:pt idx="62">
                  <c:v>447.9</c:v>
                </c:pt>
                <c:pt idx="63">
                  <c:v>92.7905531385954</c:v>
                </c:pt>
                <c:pt idx="64">
                  <c:v>356.7</c:v>
                </c:pt>
                <c:pt idx="65">
                  <c:v>340.3</c:v>
                </c:pt>
                <c:pt idx="66">
                  <c:v>95.40229885057472</c:v>
                </c:pt>
                <c:pt idx="67">
                  <c:v>76.7</c:v>
                </c:pt>
                <c:pt idx="68">
                  <c:v>86.7</c:v>
                </c:pt>
                <c:pt idx="69">
                  <c:v>113.03780964797913</c:v>
                </c:pt>
              </c:numCache>
            </c:numRef>
          </c:val>
        </c:ser>
        <c:ser>
          <c:idx val="8"/>
          <c:order val="8"/>
          <c:tx>
            <c:strRef>
              <c:f>Лист3!$A$21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Лист3!$B$21:$BY$21</c:f>
              <c:numCache>
                <c:ptCount val="70"/>
                <c:pt idx="0">
                  <c:v>0</c:v>
                </c:pt>
                <c:pt idx="1">
                  <c:v>2238</c:v>
                </c:pt>
                <c:pt idx="2">
                  <c:v>3010.3999999999996</c:v>
                </c:pt>
                <c:pt idx="3">
                  <c:v>134.51295799821267</c:v>
                </c:pt>
                <c:pt idx="4">
                  <c:v>402.90000000000003</c:v>
                </c:pt>
                <c:pt idx="5">
                  <c:v>163.7</c:v>
                </c:pt>
                <c:pt idx="6">
                  <c:v>40.63042938694464</c:v>
                </c:pt>
                <c:pt idx="7">
                  <c:v>118.80000000000001</c:v>
                </c:pt>
                <c:pt idx="8">
                  <c:v>132.2</c:v>
                </c:pt>
                <c:pt idx="9">
                  <c:v>111.27946127946127</c:v>
                </c:pt>
                <c:pt idx="10">
                  <c:v>37.5</c:v>
                </c:pt>
                <c:pt idx="11">
                  <c:v>41.2</c:v>
                </c:pt>
                <c:pt idx="12">
                  <c:v>109.86666666666667</c:v>
                </c:pt>
                <c:pt idx="14">
                  <c:v>0.3</c:v>
                </c:pt>
                <c:pt idx="16">
                  <c:v>24</c:v>
                </c:pt>
                <c:pt idx="17">
                  <c:v>4.6</c:v>
                </c:pt>
                <c:pt idx="18">
                  <c:v>19.166666666666664</c:v>
                </c:pt>
                <c:pt idx="19">
                  <c:v>44.9</c:v>
                </c:pt>
                <c:pt idx="20">
                  <c:v>73.9</c:v>
                </c:pt>
                <c:pt idx="21">
                  <c:v>164.5879732739421</c:v>
                </c:pt>
                <c:pt idx="22">
                  <c:v>12.4</c:v>
                </c:pt>
                <c:pt idx="23">
                  <c:v>12.2</c:v>
                </c:pt>
                <c:pt idx="24">
                  <c:v>98.38709677419354</c:v>
                </c:pt>
                <c:pt idx="25">
                  <c:v>284.1</c:v>
                </c:pt>
                <c:pt idx="26">
                  <c:v>31.5</c:v>
                </c:pt>
                <c:pt idx="27">
                  <c:v>11.087645195353748</c:v>
                </c:pt>
                <c:pt idx="28">
                  <c:v>26.5</c:v>
                </c:pt>
                <c:pt idx="29">
                  <c:v>12.3</c:v>
                </c:pt>
                <c:pt idx="30">
                  <c:v>46.41509433962264</c:v>
                </c:pt>
                <c:pt idx="31">
                  <c:v>18.9</c:v>
                </c:pt>
                <c:pt idx="32">
                  <c:v>2.4</c:v>
                </c:pt>
                <c:pt idx="33">
                  <c:v>12.698412698412698</c:v>
                </c:pt>
                <c:pt idx="34">
                  <c:v>1.3</c:v>
                </c:pt>
                <c:pt idx="35">
                  <c:v>1.3</c:v>
                </c:pt>
                <c:pt idx="36">
                  <c:v>100</c:v>
                </c:pt>
                <c:pt idx="37">
                  <c:v>64.7</c:v>
                </c:pt>
                <c:pt idx="38">
                  <c:v>15.5</c:v>
                </c:pt>
                <c:pt idx="39">
                  <c:v>23.956723338485318</c:v>
                </c:pt>
                <c:pt idx="40">
                  <c:v>172.7</c:v>
                </c:pt>
                <c:pt idx="43">
                  <c:v>1835.1</c:v>
                </c:pt>
                <c:pt idx="44">
                  <c:v>2846.7</c:v>
                </c:pt>
                <c:pt idx="45">
                  <c:v>155.12506130456106</c:v>
                </c:pt>
                <c:pt idx="46">
                  <c:v>722.6</c:v>
                </c:pt>
                <c:pt idx="47">
                  <c:v>793.9</c:v>
                </c:pt>
                <c:pt idx="48">
                  <c:v>109.867146415721</c:v>
                </c:pt>
                <c:pt idx="49">
                  <c:v>2038.3</c:v>
                </c:pt>
                <c:pt idx="50">
                  <c:v>3042.1</c:v>
                </c:pt>
                <c:pt idx="51">
                  <c:v>149.24692145415298</c:v>
                </c:pt>
                <c:pt idx="52">
                  <c:v>495.6</c:v>
                </c:pt>
                <c:pt idx="53">
                  <c:v>466.7</c:v>
                </c:pt>
                <c:pt idx="54">
                  <c:v>94.1686844229217</c:v>
                </c:pt>
                <c:pt idx="55">
                  <c:v>32</c:v>
                </c:pt>
                <c:pt idx="56">
                  <c:v>20.4</c:v>
                </c:pt>
                <c:pt idx="57">
                  <c:v>63.74999999999999</c:v>
                </c:pt>
                <c:pt idx="58">
                  <c:v>117.1</c:v>
                </c:pt>
                <c:pt idx="59">
                  <c:v>180.7</c:v>
                </c:pt>
                <c:pt idx="60">
                  <c:v>154.3125533731853</c:v>
                </c:pt>
                <c:pt idx="61">
                  <c:v>369.7</c:v>
                </c:pt>
                <c:pt idx="62">
                  <c:v>405.3</c:v>
                </c:pt>
                <c:pt idx="63">
                  <c:v>109.62942926697323</c:v>
                </c:pt>
                <c:pt idx="64">
                  <c:v>260.7</c:v>
                </c:pt>
                <c:pt idx="65">
                  <c:v>259.8</c:v>
                </c:pt>
                <c:pt idx="66">
                  <c:v>99.6547756041427</c:v>
                </c:pt>
                <c:pt idx="67">
                  <c:v>83.3</c:v>
                </c:pt>
                <c:pt idx="68">
                  <c:v>98.8</c:v>
                </c:pt>
                <c:pt idx="69">
                  <c:v>118.60744297719089</c:v>
                </c:pt>
              </c:numCache>
            </c:numRef>
          </c:val>
        </c:ser>
        <c:ser>
          <c:idx val="9"/>
          <c:order val="9"/>
          <c:tx>
            <c:strRef>
              <c:f>Лист3!$A$22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Лист3!$B$22:$BY$22</c:f>
              <c:numCache>
                <c:ptCount val="70"/>
                <c:pt idx="0">
                  <c:v>0</c:v>
                </c:pt>
                <c:pt idx="1">
                  <c:v>1670.3000000000002</c:v>
                </c:pt>
                <c:pt idx="2">
                  <c:v>1877.9</c:v>
                </c:pt>
                <c:pt idx="3">
                  <c:v>112.42890498712805</c:v>
                </c:pt>
                <c:pt idx="4">
                  <c:v>399.4</c:v>
                </c:pt>
                <c:pt idx="5">
                  <c:v>772.9</c:v>
                </c:pt>
                <c:pt idx="6">
                  <c:v>193.51527290936406</c:v>
                </c:pt>
                <c:pt idx="7">
                  <c:v>274.2</c:v>
                </c:pt>
                <c:pt idx="8">
                  <c:v>212.10000000000002</c:v>
                </c:pt>
                <c:pt idx="9">
                  <c:v>77.35229759299781</c:v>
                </c:pt>
                <c:pt idx="10">
                  <c:v>68.5</c:v>
                </c:pt>
                <c:pt idx="11">
                  <c:v>58.6</c:v>
                </c:pt>
                <c:pt idx="12">
                  <c:v>85.54744525547446</c:v>
                </c:pt>
                <c:pt idx="13">
                  <c:v>6.4</c:v>
                </c:pt>
                <c:pt idx="14">
                  <c:v>4.5</c:v>
                </c:pt>
                <c:pt idx="15">
                  <c:v>70.3125</c:v>
                </c:pt>
                <c:pt idx="16">
                  <c:v>27.1</c:v>
                </c:pt>
                <c:pt idx="17">
                  <c:v>7.9</c:v>
                </c:pt>
                <c:pt idx="18">
                  <c:v>29.15129151291513</c:v>
                </c:pt>
                <c:pt idx="19">
                  <c:v>161.4</c:v>
                </c:pt>
                <c:pt idx="20">
                  <c:v>67.8</c:v>
                </c:pt>
                <c:pt idx="21">
                  <c:v>42.007434944237914</c:v>
                </c:pt>
                <c:pt idx="22">
                  <c:v>10.8</c:v>
                </c:pt>
                <c:pt idx="23">
                  <c:v>84.3</c:v>
                </c:pt>
                <c:pt idx="24">
                  <c:v>780.5555555555554</c:v>
                </c:pt>
                <c:pt idx="25">
                  <c:v>125.19999999999999</c:v>
                </c:pt>
                <c:pt idx="26">
                  <c:v>560.8</c:v>
                </c:pt>
                <c:pt idx="27">
                  <c:v>447.9233226837061</c:v>
                </c:pt>
                <c:pt idx="28">
                  <c:v>65.8</c:v>
                </c:pt>
                <c:pt idx="29">
                  <c:v>205.9</c:v>
                </c:pt>
                <c:pt idx="30">
                  <c:v>312.9179331306991</c:v>
                </c:pt>
                <c:pt idx="31">
                  <c:v>4</c:v>
                </c:pt>
                <c:pt idx="32">
                  <c:v>5.1</c:v>
                </c:pt>
                <c:pt idx="33">
                  <c:v>127.49999999999999</c:v>
                </c:pt>
                <c:pt idx="37">
                  <c:v>55.4</c:v>
                </c:pt>
                <c:pt idx="38">
                  <c:v>349.8</c:v>
                </c:pt>
                <c:pt idx="39">
                  <c:v>631.4079422382672</c:v>
                </c:pt>
                <c:pt idx="43">
                  <c:v>1270.9</c:v>
                </c:pt>
                <c:pt idx="44">
                  <c:v>1105</c:v>
                </c:pt>
                <c:pt idx="45">
                  <c:v>86.94625855692816</c:v>
                </c:pt>
                <c:pt idx="46">
                  <c:v>734.7</c:v>
                </c:pt>
                <c:pt idx="47">
                  <c:v>602.3</c:v>
                </c:pt>
                <c:pt idx="48">
                  <c:v>81.97903906356335</c:v>
                </c:pt>
                <c:pt idx="49">
                  <c:v>1541.2</c:v>
                </c:pt>
                <c:pt idx="50">
                  <c:v>1770.2</c:v>
                </c:pt>
                <c:pt idx="51">
                  <c:v>114.85855177783546</c:v>
                </c:pt>
                <c:pt idx="52">
                  <c:v>578.7</c:v>
                </c:pt>
                <c:pt idx="53">
                  <c:v>644.1</c:v>
                </c:pt>
                <c:pt idx="54">
                  <c:v>111.3011923276309</c:v>
                </c:pt>
                <c:pt idx="58">
                  <c:v>149.5</c:v>
                </c:pt>
                <c:pt idx="59">
                  <c:v>218.9</c:v>
                </c:pt>
                <c:pt idx="60">
                  <c:v>146.42140468227424</c:v>
                </c:pt>
                <c:pt idx="61">
                  <c:v>514.4</c:v>
                </c:pt>
                <c:pt idx="62">
                  <c:v>395.5</c:v>
                </c:pt>
                <c:pt idx="63">
                  <c:v>76.88569206842925</c:v>
                </c:pt>
                <c:pt idx="64">
                  <c:v>330.7</c:v>
                </c:pt>
                <c:pt idx="65">
                  <c:v>299.3</c:v>
                </c:pt>
                <c:pt idx="66">
                  <c:v>90.50498941638948</c:v>
                </c:pt>
                <c:pt idx="67">
                  <c:v>122.6</c:v>
                </c:pt>
                <c:pt idx="68">
                  <c:v>36.1</c:v>
                </c:pt>
                <c:pt idx="69">
                  <c:v>29.44535073409462</c:v>
                </c:pt>
              </c:numCache>
            </c:numRef>
          </c:val>
        </c:ser>
        <c:ser>
          <c:idx val="10"/>
          <c:order val="10"/>
          <c:tx>
            <c:strRef>
              <c:f>Лист3!$A$23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Лист3!$B$23:$BY$23</c:f>
              <c:numCache>
                <c:ptCount val="70"/>
                <c:pt idx="0">
                  <c:v>0</c:v>
                </c:pt>
                <c:pt idx="1">
                  <c:v>4787</c:v>
                </c:pt>
                <c:pt idx="2">
                  <c:v>3676.1</c:v>
                </c:pt>
                <c:pt idx="3">
                  <c:v>76.7933987883852</c:v>
                </c:pt>
                <c:pt idx="4">
                  <c:v>2161.7</c:v>
                </c:pt>
                <c:pt idx="5">
                  <c:v>1217.9</c:v>
                </c:pt>
                <c:pt idx="6">
                  <c:v>56.339917657399276</c:v>
                </c:pt>
                <c:pt idx="7">
                  <c:v>566.8999999999999</c:v>
                </c:pt>
                <c:pt idx="8">
                  <c:v>264.1</c:v>
                </c:pt>
                <c:pt idx="9">
                  <c:v>46.58669959428472</c:v>
                </c:pt>
                <c:pt idx="10">
                  <c:v>392.4</c:v>
                </c:pt>
                <c:pt idx="11">
                  <c:v>120.4</c:v>
                </c:pt>
                <c:pt idx="12">
                  <c:v>30.68297655453619</c:v>
                </c:pt>
                <c:pt idx="13">
                  <c:v>2.9</c:v>
                </c:pt>
                <c:pt idx="14">
                  <c:v>1.9</c:v>
                </c:pt>
                <c:pt idx="15">
                  <c:v>65.51724137931035</c:v>
                </c:pt>
                <c:pt idx="16">
                  <c:v>55.4</c:v>
                </c:pt>
                <c:pt idx="17">
                  <c:v>9.8</c:v>
                </c:pt>
                <c:pt idx="18">
                  <c:v>17.68953068592058</c:v>
                </c:pt>
                <c:pt idx="19">
                  <c:v>77.3</c:v>
                </c:pt>
                <c:pt idx="20">
                  <c:v>118.6</c:v>
                </c:pt>
                <c:pt idx="21">
                  <c:v>153.4282018111255</c:v>
                </c:pt>
                <c:pt idx="22">
                  <c:v>6.8</c:v>
                </c:pt>
                <c:pt idx="23">
                  <c:v>13.4</c:v>
                </c:pt>
                <c:pt idx="24">
                  <c:v>197.05882352941177</c:v>
                </c:pt>
                <c:pt idx="25">
                  <c:v>1594.7999999999997</c:v>
                </c:pt>
                <c:pt idx="26">
                  <c:v>953.8</c:v>
                </c:pt>
                <c:pt idx="27">
                  <c:v>59.80687233508905</c:v>
                </c:pt>
                <c:pt idx="28">
                  <c:v>567.4</c:v>
                </c:pt>
                <c:pt idx="29">
                  <c:v>57.2</c:v>
                </c:pt>
                <c:pt idx="30">
                  <c:v>10.081071554458937</c:v>
                </c:pt>
                <c:pt idx="31">
                  <c:v>2.3</c:v>
                </c:pt>
                <c:pt idx="32">
                  <c:v>6.4</c:v>
                </c:pt>
                <c:pt idx="33">
                  <c:v>278.26086956521743</c:v>
                </c:pt>
                <c:pt idx="37">
                  <c:v>1025.1</c:v>
                </c:pt>
                <c:pt idx="38">
                  <c:v>893.4</c:v>
                </c:pt>
                <c:pt idx="39">
                  <c:v>87.1524729294703</c:v>
                </c:pt>
                <c:pt idx="43">
                  <c:v>2625.3</c:v>
                </c:pt>
                <c:pt idx="44">
                  <c:v>2458.2</c:v>
                </c:pt>
                <c:pt idx="45">
                  <c:v>93.63501314135526</c:v>
                </c:pt>
                <c:pt idx="46">
                  <c:v>387.9</c:v>
                </c:pt>
                <c:pt idx="47">
                  <c:v>539.8</c:v>
                </c:pt>
                <c:pt idx="48">
                  <c:v>139.15957721062128</c:v>
                </c:pt>
                <c:pt idx="49">
                  <c:v>4125.3</c:v>
                </c:pt>
                <c:pt idx="50">
                  <c:v>2698.4</c:v>
                </c:pt>
                <c:pt idx="51">
                  <c:v>65.41100041209124</c:v>
                </c:pt>
                <c:pt idx="52">
                  <c:v>485.1</c:v>
                </c:pt>
                <c:pt idx="53">
                  <c:v>594.9</c:v>
                </c:pt>
                <c:pt idx="54">
                  <c:v>122.63450834879406</c:v>
                </c:pt>
                <c:pt idx="58">
                  <c:v>1427.6</c:v>
                </c:pt>
                <c:pt idx="59">
                  <c:v>153.3</c:v>
                </c:pt>
                <c:pt idx="60">
                  <c:v>10.738302045390867</c:v>
                </c:pt>
                <c:pt idx="61">
                  <c:v>864</c:v>
                </c:pt>
                <c:pt idx="62">
                  <c:v>1913.2</c:v>
                </c:pt>
                <c:pt idx="63">
                  <c:v>221.4351851851852</c:v>
                </c:pt>
                <c:pt idx="64">
                  <c:v>242.4</c:v>
                </c:pt>
                <c:pt idx="65">
                  <c:v>226.7</c:v>
                </c:pt>
                <c:pt idx="66">
                  <c:v>93.52310231023102</c:v>
                </c:pt>
                <c:pt idx="67">
                  <c:v>19.1</c:v>
                </c:pt>
                <c:pt idx="68">
                  <c:v>27.2</c:v>
                </c:pt>
                <c:pt idx="69">
                  <c:v>142.40837696335078</c:v>
                </c:pt>
              </c:numCache>
            </c:numRef>
          </c:val>
        </c:ser>
        <c:ser>
          <c:idx val="11"/>
          <c:order val="11"/>
          <c:tx>
            <c:strRef>
              <c:f>Лист3!$A$24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Лист3!$B$24:$BY$24</c:f>
              <c:numCache>
                <c:ptCount val="70"/>
                <c:pt idx="0">
                  <c:v>0</c:v>
                </c:pt>
                <c:pt idx="1">
                  <c:v>1474.9</c:v>
                </c:pt>
                <c:pt idx="2">
                  <c:v>2176.3</c:v>
                </c:pt>
                <c:pt idx="3">
                  <c:v>147.55576649264356</c:v>
                </c:pt>
                <c:pt idx="4">
                  <c:v>506.6</c:v>
                </c:pt>
                <c:pt idx="5">
                  <c:v>345.29999999999995</c:v>
                </c:pt>
                <c:pt idx="6">
                  <c:v>68.16028424792735</c:v>
                </c:pt>
                <c:pt idx="7">
                  <c:v>427.7</c:v>
                </c:pt>
                <c:pt idx="8">
                  <c:v>230.2</c:v>
                </c:pt>
                <c:pt idx="9">
                  <c:v>53.82277297170914</c:v>
                </c:pt>
                <c:pt idx="10">
                  <c:v>54.4</c:v>
                </c:pt>
                <c:pt idx="11">
                  <c:v>74.4</c:v>
                </c:pt>
                <c:pt idx="12">
                  <c:v>136.76470588235296</c:v>
                </c:pt>
                <c:pt idx="14">
                  <c:v>9.2</c:v>
                </c:pt>
                <c:pt idx="16">
                  <c:v>40.3</c:v>
                </c:pt>
                <c:pt idx="17">
                  <c:v>12</c:v>
                </c:pt>
                <c:pt idx="18">
                  <c:v>29.776674937965264</c:v>
                </c:pt>
                <c:pt idx="19">
                  <c:v>343.4</c:v>
                </c:pt>
                <c:pt idx="20">
                  <c:v>84.1</c:v>
                </c:pt>
                <c:pt idx="21">
                  <c:v>24.490390215492138</c:v>
                </c:pt>
                <c:pt idx="22">
                  <c:v>10.8</c:v>
                </c:pt>
                <c:pt idx="23">
                  <c:v>50.5</c:v>
                </c:pt>
                <c:pt idx="24">
                  <c:v>467.59259259259255</c:v>
                </c:pt>
                <c:pt idx="25">
                  <c:v>78.9</c:v>
                </c:pt>
                <c:pt idx="26">
                  <c:v>115.1</c:v>
                </c:pt>
                <c:pt idx="27">
                  <c:v>145.88086185044358</c:v>
                </c:pt>
                <c:pt idx="28">
                  <c:v>44.9</c:v>
                </c:pt>
                <c:pt idx="29">
                  <c:v>71.2</c:v>
                </c:pt>
                <c:pt idx="30">
                  <c:v>158.57461024498886</c:v>
                </c:pt>
                <c:pt idx="31">
                  <c:v>29.1</c:v>
                </c:pt>
                <c:pt idx="32">
                  <c:v>15.8</c:v>
                </c:pt>
                <c:pt idx="33">
                  <c:v>54.29553264604811</c:v>
                </c:pt>
                <c:pt idx="37">
                  <c:v>4.9</c:v>
                </c:pt>
                <c:pt idx="38">
                  <c:v>28.1</c:v>
                </c:pt>
                <c:pt idx="39">
                  <c:v>573.469387755102</c:v>
                </c:pt>
                <c:pt idx="43">
                  <c:v>968.3</c:v>
                </c:pt>
                <c:pt idx="44">
                  <c:v>1831</c:v>
                </c:pt>
                <c:pt idx="45">
                  <c:v>189.09428896003305</c:v>
                </c:pt>
                <c:pt idx="46">
                  <c:v>771</c:v>
                </c:pt>
                <c:pt idx="47">
                  <c:v>784.6</c:v>
                </c:pt>
                <c:pt idx="48">
                  <c:v>101.7639429312581</c:v>
                </c:pt>
                <c:pt idx="49">
                  <c:v>1427.4</c:v>
                </c:pt>
                <c:pt idx="50">
                  <c:v>1538.1</c:v>
                </c:pt>
                <c:pt idx="51">
                  <c:v>107.75535939470365</c:v>
                </c:pt>
                <c:pt idx="52">
                  <c:v>529.7</c:v>
                </c:pt>
                <c:pt idx="53">
                  <c:v>559.3</c:v>
                </c:pt>
                <c:pt idx="54">
                  <c:v>105.58806871814232</c:v>
                </c:pt>
                <c:pt idx="55">
                  <c:v>48.5</c:v>
                </c:pt>
                <c:pt idx="58">
                  <c:v>372.3</c:v>
                </c:pt>
                <c:pt idx="59">
                  <c:v>251.2</c:v>
                </c:pt>
                <c:pt idx="60">
                  <c:v>67.47246843943057</c:v>
                </c:pt>
                <c:pt idx="61">
                  <c:v>425.8</c:v>
                </c:pt>
                <c:pt idx="62">
                  <c:v>450.4</c:v>
                </c:pt>
                <c:pt idx="63">
                  <c:v>105.77736026303428</c:v>
                </c:pt>
                <c:pt idx="64">
                  <c:v>242.3</c:v>
                </c:pt>
                <c:pt idx="65">
                  <c:v>243.6</c:v>
                </c:pt>
                <c:pt idx="66">
                  <c:v>100.53652496904664</c:v>
                </c:pt>
                <c:pt idx="67">
                  <c:v>180.1</c:v>
                </c:pt>
                <c:pt idx="68">
                  <c:v>203.2</c:v>
                </c:pt>
                <c:pt idx="69">
                  <c:v>112.82620766240976</c:v>
                </c:pt>
              </c:numCache>
            </c:numRef>
          </c:val>
        </c:ser>
        <c:ser>
          <c:idx val="13"/>
          <c:order val="1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5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6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7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8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19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0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1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CC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E0BC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25"/>
          <c:tx>
            <c:strRef>
              <c:f>Лист3!$A$25</c:f>
              <c:strCache>
                <c:ptCount val="1"/>
                <c:pt idx="0">
                  <c:v>Итого по поселениям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Лист3!$B$25:$BY$25</c:f>
              <c:numCache>
                <c:ptCount val="70"/>
                <c:pt idx="1">
                  <c:v>21539.000000000004</c:v>
                </c:pt>
                <c:pt idx="2">
                  <c:v>27545.3</c:v>
                </c:pt>
                <c:pt idx="3">
                  <c:v>127.88569571474997</c:v>
                </c:pt>
                <c:pt idx="4">
                  <c:v>5857.700000000001</c:v>
                </c:pt>
                <c:pt idx="5">
                  <c:v>5244.2</c:v>
                </c:pt>
                <c:pt idx="6">
                  <c:v>89.52660600577018</c:v>
                </c:pt>
                <c:pt idx="7">
                  <c:v>2538.4999999999995</c:v>
                </c:pt>
                <c:pt idx="8">
                  <c:v>2425.5</c:v>
                </c:pt>
                <c:pt idx="9">
                  <c:v>95.54855229466222</c:v>
                </c:pt>
                <c:pt idx="10">
                  <c:v>1233.5</c:v>
                </c:pt>
                <c:pt idx="11">
                  <c:v>978.1</c:v>
                </c:pt>
                <c:pt idx="12">
                  <c:v>79.29468990676935</c:v>
                </c:pt>
                <c:pt idx="13">
                  <c:v>17.8</c:v>
                </c:pt>
                <c:pt idx="14">
                  <c:v>34.7</c:v>
                </c:pt>
                <c:pt idx="15">
                  <c:v>194.9438202247191</c:v>
                </c:pt>
                <c:pt idx="16">
                  <c:v>328.9</c:v>
                </c:pt>
                <c:pt idx="17">
                  <c:v>82.3</c:v>
                </c:pt>
                <c:pt idx="18">
                  <c:v>25.02280328367285</c:v>
                </c:pt>
                <c:pt idx="19">
                  <c:v>818</c:v>
                </c:pt>
                <c:pt idx="20">
                  <c:v>891.1</c:v>
                </c:pt>
                <c:pt idx="21">
                  <c:v>108.9364303178484</c:v>
                </c:pt>
                <c:pt idx="22">
                  <c:v>107.6</c:v>
                </c:pt>
                <c:pt idx="23">
                  <c:v>428.79999999999995</c:v>
                </c:pt>
                <c:pt idx="24">
                  <c:v>398.51301115241637</c:v>
                </c:pt>
                <c:pt idx="25">
                  <c:v>3319.2000000000003</c:v>
                </c:pt>
                <c:pt idx="26">
                  <c:v>2818.7</c:v>
                </c:pt>
                <c:pt idx="27">
                  <c:v>84.92106531694384</c:v>
                </c:pt>
                <c:pt idx="28">
                  <c:v>1467.1999999999998</c:v>
                </c:pt>
                <c:pt idx="29">
                  <c:v>970.3000000000001</c:v>
                </c:pt>
                <c:pt idx="30">
                  <c:v>66.13276990185388</c:v>
                </c:pt>
                <c:pt idx="31">
                  <c:v>83.1</c:v>
                </c:pt>
                <c:pt idx="32">
                  <c:v>70</c:v>
                </c:pt>
                <c:pt idx="33">
                  <c:v>84.23586040914562</c:v>
                </c:pt>
                <c:pt idx="34">
                  <c:v>1.3</c:v>
                </c:pt>
                <c:pt idx="35">
                  <c:v>1.3</c:v>
                </c:pt>
                <c:pt idx="36">
                  <c:v>100</c:v>
                </c:pt>
                <c:pt idx="37">
                  <c:v>1219.1</c:v>
                </c:pt>
                <c:pt idx="38">
                  <c:v>1711.1999999999998</c:v>
                </c:pt>
                <c:pt idx="39">
                  <c:v>140.36584365515543</c:v>
                </c:pt>
                <c:pt idx="40">
                  <c:v>547.5999999999999</c:v>
                </c:pt>
                <c:pt idx="41">
                  <c:v>69.1</c:v>
                </c:pt>
                <c:pt idx="42">
                  <c:v>12.618699780861945</c:v>
                </c:pt>
                <c:pt idx="43">
                  <c:v>15681.3</c:v>
                </c:pt>
                <c:pt idx="44">
                  <c:v>22301.100000000002</c:v>
                </c:pt>
                <c:pt idx="45">
                  <c:v>142.21461230892848</c:v>
                </c:pt>
                <c:pt idx="46">
                  <c:v>6804.5</c:v>
                </c:pt>
                <c:pt idx="47">
                  <c:v>7466.400000000001</c:v>
                </c:pt>
                <c:pt idx="48">
                  <c:v>109.72738628848558</c:v>
                </c:pt>
                <c:pt idx="49">
                  <c:v>18015.800000000003</c:v>
                </c:pt>
                <c:pt idx="50">
                  <c:v>20969.8</c:v>
                </c:pt>
                <c:pt idx="51">
                  <c:v>116.39671843603945</c:v>
                </c:pt>
                <c:pt idx="52">
                  <c:v>5550.1</c:v>
                </c:pt>
                <c:pt idx="53">
                  <c:v>6143.3</c:v>
                </c:pt>
                <c:pt idx="54">
                  <c:v>110.68809570998721</c:v>
                </c:pt>
                <c:pt idx="55">
                  <c:v>182.7</c:v>
                </c:pt>
                <c:pt idx="56">
                  <c:v>144</c:v>
                </c:pt>
                <c:pt idx="57">
                  <c:v>78.81773399014779</c:v>
                </c:pt>
                <c:pt idx="58">
                  <c:v>3693.2</c:v>
                </c:pt>
                <c:pt idx="59">
                  <c:v>2515.7</c:v>
                </c:pt>
                <c:pt idx="60">
                  <c:v>68.11708003899058</c:v>
                </c:pt>
                <c:pt idx="61">
                  <c:v>4867.099999999999</c:v>
                </c:pt>
                <c:pt idx="62">
                  <c:v>5449.2</c:v>
                </c:pt>
                <c:pt idx="63">
                  <c:v>111.95989398204271</c:v>
                </c:pt>
                <c:pt idx="64">
                  <c:v>2663.8</c:v>
                </c:pt>
                <c:pt idx="65">
                  <c:v>2692.5999999999995</c:v>
                </c:pt>
                <c:pt idx="66">
                  <c:v>101.0811622494181</c:v>
                </c:pt>
                <c:pt idx="67">
                  <c:v>747.9000000000001</c:v>
                </c:pt>
                <c:pt idx="68">
                  <c:v>734.4000000000001</c:v>
                </c:pt>
                <c:pt idx="69">
                  <c:v>98.19494584837545</c:v>
                </c:pt>
              </c:numCache>
            </c:numRef>
          </c:val>
        </c:ser>
        <c:axId val="63945930"/>
        <c:axId val="38642459"/>
      </c:barChart>
      <c:catAx>
        <c:axId val="63945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42459"/>
        <c:crosses val="autoZero"/>
        <c:auto val="1"/>
        <c:lblOffset val="100"/>
        <c:tickLblSkip val="3"/>
        <c:noMultiLvlLbl val="0"/>
      </c:catAx>
      <c:valAx>
        <c:axId val="386424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45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3505"/>
          <c:w val="0.1175"/>
          <c:h val="0.5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9"/>
          <c:w val="0.8265"/>
          <c:h val="0.9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Лист3!$A$13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Лист3!$B$13:$BY$13</c:f>
            </c:numRef>
          </c:val>
        </c:ser>
        <c:ser>
          <c:idx val="1"/>
          <c:order val="1"/>
          <c:tx>
            <c:strRef>
              <c:f>Лист3!$A$14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Лист3!$B$14:$BY$14</c:f>
              <c:numCache>
                <c:ptCount val="70"/>
                <c:pt idx="0">
                  <c:v>0</c:v>
                </c:pt>
                <c:pt idx="1">
                  <c:v>1470.6</c:v>
                </c:pt>
                <c:pt idx="2">
                  <c:v>2012.1</c:v>
                </c:pt>
                <c:pt idx="3">
                  <c:v>136.8217054263566</c:v>
                </c:pt>
                <c:pt idx="4">
                  <c:v>798.3</c:v>
                </c:pt>
                <c:pt idx="5">
                  <c:v>417.5</c:v>
                </c:pt>
                <c:pt idx="6">
                  <c:v>52.298634598521865</c:v>
                </c:pt>
                <c:pt idx="7">
                  <c:v>164.39999999999998</c:v>
                </c:pt>
                <c:pt idx="8">
                  <c:v>133.79999999999998</c:v>
                </c:pt>
                <c:pt idx="9">
                  <c:v>81.38686131386862</c:v>
                </c:pt>
                <c:pt idx="10">
                  <c:v>29.2</c:v>
                </c:pt>
                <c:pt idx="11">
                  <c:v>11.2</c:v>
                </c:pt>
                <c:pt idx="12">
                  <c:v>38.35616438356164</c:v>
                </c:pt>
                <c:pt idx="13">
                  <c:v>0.2</c:v>
                </c:pt>
                <c:pt idx="14">
                  <c:v>2</c:v>
                </c:pt>
                <c:pt idx="15">
                  <c:v>0</c:v>
                </c:pt>
                <c:pt idx="16">
                  <c:v>16.3</c:v>
                </c:pt>
                <c:pt idx="17">
                  <c:v>5</c:v>
                </c:pt>
                <c:pt idx="18">
                  <c:v>30.67484662576687</c:v>
                </c:pt>
                <c:pt idx="19">
                  <c:v>115</c:v>
                </c:pt>
                <c:pt idx="20">
                  <c:v>110.6</c:v>
                </c:pt>
                <c:pt idx="21">
                  <c:v>96.17391304347825</c:v>
                </c:pt>
                <c:pt idx="22">
                  <c:v>3.7</c:v>
                </c:pt>
                <c:pt idx="23">
                  <c:v>5</c:v>
                </c:pt>
                <c:pt idx="24">
                  <c:v>135.13513513513513</c:v>
                </c:pt>
                <c:pt idx="25">
                  <c:v>633.9</c:v>
                </c:pt>
                <c:pt idx="26">
                  <c:v>283.70000000000005</c:v>
                </c:pt>
                <c:pt idx="27">
                  <c:v>44.75469316926961</c:v>
                </c:pt>
                <c:pt idx="28">
                  <c:v>331.7</c:v>
                </c:pt>
                <c:pt idx="29">
                  <c:v>236.3</c:v>
                </c:pt>
                <c:pt idx="30">
                  <c:v>71.23907145010551</c:v>
                </c:pt>
                <c:pt idx="31">
                  <c:v>1.6</c:v>
                </c:pt>
                <c:pt idx="37">
                  <c:v>4.9</c:v>
                </c:pt>
                <c:pt idx="38">
                  <c:v>2.3</c:v>
                </c:pt>
                <c:pt idx="39">
                  <c:v>46.938775510204074</c:v>
                </c:pt>
                <c:pt idx="40">
                  <c:v>295.7</c:v>
                </c:pt>
                <c:pt idx="41">
                  <c:v>45.1</c:v>
                </c:pt>
                <c:pt idx="42">
                  <c:v>15.251944538383496</c:v>
                </c:pt>
                <c:pt idx="43">
                  <c:v>672.3</c:v>
                </c:pt>
                <c:pt idx="44">
                  <c:v>1594.6</c:v>
                </c:pt>
                <c:pt idx="45">
                  <c:v>237.1857801576677</c:v>
                </c:pt>
                <c:pt idx="46">
                  <c:v>556.4</c:v>
                </c:pt>
                <c:pt idx="47">
                  <c:v>775.6</c:v>
                </c:pt>
                <c:pt idx="48">
                  <c:v>139.3961179007908</c:v>
                </c:pt>
                <c:pt idx="49">
                  <c:v>1293.4</c:v>
                </c:pt>
                <c:pt idx="50">
                  <c:v>1273.5</c:v>
                </c:pt>
                <c:pt idx="51">
                  <c:v>98.46141951445802</c:v>
                </c:pt>
                <c:pt idx="52">
                  <c:v>532</c:v>
                </c:pt>
                <c:pt idx="53">
                  <c:v>567.3</c:v>
                </c:pt>
                <c:pt idx="54">
                  <c:v>106.63533834586465</c:v>
                </c:pt>
                <c:pt idx="55">
                  <c:v>62</c:v>
                </c:pt>
                <c:pt idx="56">
                  <c:v>21</c:v>
                </c:pt>
                <c:pt idx="57">
                  <c:v>33.87096774193548</c:v>
                </c:pt>
                <c:pt idx="58">
                  <c:v>216.6</c:v>
                </c:pt>
                <c:pt idx="59">
                  <c:v>175.5</c:v>
                </c:pt>
                <c:pt idx="60">
                  <c:v>81.02493074792244</c:v>
                </c:pt>
                <c:pt idx="61">
                  <c:v>421</c:v>
                </c:pt>
                <c:pt idx="62">
                  <c:v>479.7</c:v>
                </c:pt>
                <c:pt idx="63">
                  <c:v>113.94299287410925</c:v>
                </c:pt>
                <c:pt idx="64">
                  <c:v>273.8</c:v>
                </c:pt>
                <c:pt idx="65">
                  <c:v>333.2</c:v>
                </c:pt>
                <c:pt idx="66">
                  <c:v>121.69466764061359</c:v>
                </c:pt>
                <c:pt idx="67">
                  <c:v>101.3</c:v>
                </c:pt>
                <c:pt idx="68">
                  <c:v>126.1</c:v>
                </c:pt>
                <c:pt idx="69">
                  <c:v>124.4817374136229</c:v>
                </c:pt>
              </c:numCache>
            </c:numRef>
          </c:val>
        </c:ser>
        <c:ser>
          <c:idx val="2"/>
          <c:order val="2"/>
          <c:tx>
            <c:strRef>
              <c:f>Лист3!$A$15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Лист3!$B$15:$BY$15</c:f>
              <c:numCache>
                <c:ptCount val="70"/>
                <c:pt idx="0">
                  <c:v>0</c:v>
                </c:pt>
                <c:pt idx="1">
                  <c:v>774.3</c:v>
                </c:pt>
                <c:pt idx="2">
                  <c:v>1576.1</c:v>
                </c:pt>
                <c:pt idx="3">
                  <c:v>203.55159498902236</c:v>
                </c:pt>
                <c:pt idx="4">
                  <c:v>173.7</c:v>
                </c:pt>
                <c:pt idx="5">
                  <c:v>180.3</c:v>
                </c:pt>
                <c:pt idx="6">
                  <c:v>103.79965457685667</c:v>
                </c:pt>
                <c:pt idx="7">
                  <c:v>161</c:v>
                </c:pt>
                <c:pt idx="8">
                  <c:v>170.3</c:v>
                </c:pt>
                <c:pt idx="9">
                  <c:v>105.77639751552796</c:v>
                </c:pt>
                <c:pt idx="10">
                  <c:v>89.6</c:v>
                </c:pt>
                <c:pt idx="11">
                  <c:v>91.2</c:v>
                </c:pt>
                <c:pt idx="12">
                  <c:v>101.7857142857143</c:v>
                </c:pt>
                <c:pt idx="13">
                  <c:v>0.1</c:v>
                </c:pt>
                <c:pt idx="14">
                  <c:v>0.9</c:v>
                </c:pt>
                <c:pt idx="15">
                  <c:v>900</c:v>
                </c:pt>
                <c:pt idx="16">
                  <c:v>19.7</c:v>
                </c:pt>
                <c:pt idx="17">
                  <c:v>13.2</c:v>
                </c:pt>
                <c:pt idx="18">
                  <c:v>67.00507614213198</c:v>
                </c:pt>
                <c:pt idx="19">
                  <c:v>41.7</c:v>
                </c:pt>
                <c:pt idx="20">
                  <c:v>40.9</c:v>
                </c:pt>
                <c:pt idx="21">
                  <c:v>98.08153477218224</c:v>
                </c:pt>
                <c:pt idx="22">
                  <c:v>9.9</c:v>
                </c:pt>
                <c:pt idx="23">
                  <c:v>24.1</c:v>
                </c:pt>
                <c:pt idx="24">
                  <c:v>243.43434343434342</c:v>
                </c:pt>
                <c:pt idx="25">
                  <c:v>12.7</c:v>
                </c:pt>
                <c:pt idx="26">
                  <c:v>10</c:v>
                </c:pt>
                <c:pt idx="27">
                  <c:v>78.74015748031496</c:v>
                </c:pt>
                <c:pt idx="28">
                  <c:v>8</c:v>
                </c:pt>
                <c:pt idx="29">
                  <c:v>9.3</c:v>
                </c:pt>
                <c:pt idx="30">
                  <c:v>116.25000000000001</c:v>
                </c:pt>
                <c:pt idx="31">
                  <c:v>0.5</c:v>
                </c:pt>
                <c:pt idx="38">
                  <c:v>0.7</c:v>
                </c:pt>
                <c:pt idx="40">
                  <c:v>4.2</c:v>
                </c:pt>
                <c:pt idx="43">
                  <c:v>600.6</c:v>
                </c:pt>
                <c:pt idx="44">
                  <c:v>1395.8</c:v>
                </c:pt>
                <c:pt idx="45">
                  <c:v>232.4009324009324</c:v>
                </c:pt>
                <c:pt idx="46">
                  <c:v>505.8</c:v>
                </c:pt>
                <c:pt idx="47">
                  <c:v>571.5</c:v>
                </c:pt>
                <c:pt idx="48">
                  <c:v>112.98932384341637</c:v>
                </c:pt>
                <c:pt idx="49">
                  <c:v>887.8</c:v>
                </c:pt>
                <c:pt idx="50">
                  <c:v>865.5</c:v>
                </c:pt>
                <c:pt idx="51">
                  <c:v>97.48817301193962</c:v>
                </c:pt>
                <c:pt idx="52">
                  <c:v>518.5</c:v>
                </c:pt>
                <c:pt idx="53">
                  <c:v>559.5</c:v>
                </c:pt>
                <c:pt idx="54">
                  <c:v>107.90742526518804</c:v>
                </c:pt>
                <c:pt idx="58">
                  <c:v>189.3</c:v>
                </c:pt>
                <c:pt idx="59">
                  <c:v>151.5</c:v>
                </c:pt>
                <c:pt idx="60">
                  <c:v>80.03169572107764</c:v>
                </c:pt>
                <c:pt idx="61">
                  <c:v>130.7</c:v>
                </c:pt>
                <c:pt idx="62">
                  <c:v>120.6</c:v>
                </c:pt>
                <c:pt idx="63">
                  <c:v>92.27237949502678</c:v>
                </c:pt>
                <c:pt idx="64">
                  <c:v>100.6</c:v>
                </c:pt>
                <c:pt idx="65">
                  <c:v>91.5</c:v>
                </c:pt>
                <c:pt idx="66">
                  <c:v>90.95427435387674</c:v>
                </c:pt>
                <c:pt idx="68">
                  <c:v>6.8</c:v>
                </c:pt>
              </c:numCache>
            </c:numRef>
          </c:val>
        </c:ser>
        <c:ser>
          <c:idx val="3"/>
          <c:order val="3"/>
          <c:tx>
            <c:strRef>
              <c:f>Лист3!$A$16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Лист3!$B$16:$BY$16</c:f>
              <c:numCache>
                <c:ptCount val="70"/>
                <c:pt idx="0">
                  <c:v>0</c:v>
                </c:pt>
                <c:pt idx="1">
                  <c:v>4248.9</c:v>
                </c:pt>
                <c:pt idx="2">
                  <c:v>2002.4</c:v>
                </c:pt>
                <c:pt idx="3">
                  <c:v>47.12749182141261</c:v>
                </c:pt>
                <c:pt idx="4">
                  <c:v>206.4</c:v>
                </c:pt>
                <c:pt idx="5">
                  <c:v>219.70000000000002</c:v>
                </c:pt>
                <c:pt idx="6">
                  <c:v>106.4437984496124</c:v>
                </c:pt>
                <c:pt idx="7">
                  <c:v>139.4</c:v>
                </c:pt>
                <c:pt idx="8">
                  <c:v>191.70000000000002</c:v>
                </c:pt>
                <c:pt idx="9">
                  <c:v>137.51793400286945</c:v>
                </c:pt>
                <c:pt idx="10">
                  <c:v>48.7</c:v>
                </c:pt>
                <c:pt idx="11">
                  <c:v>37.7</c:v>
                </c:pt>
                <c:pt idx="12">
                  <c:v>77.41273100616016</c:v>
                </c:pt>
                <c:pt idx="14">
                  <c:v>9.4</c:v>
                </c:pt>
                <c:pt idx="16">
                  <c:v>42.3</c:v>
                </c:pt>
                <c:pt idx="17">
                  <c:v>3.6</c:v>
                </c:pt>
                <c:pt idx="18">
                  <c:v>8.510638297872342</c:v>
                </c:pt>
                <c:pt idx="19">
                  <c:v>36.5</c:v>
                </c:pt>
                <c:pt idx="20">
                  <c:v>45.1</c:v>
                </c:pt>
                <c:pt idx="21">
                  <c:v>123.56164383561645</c:v>
                </c:pt>
                <c:pt idx="22">
                  <c:v>11.9</c:v>
                </c:pt>
                <c:pt idx="23">
                  <c:v>95.9</c:v>
                </c:pt>
                <c:pt idx="24">
                  <c:v>805.8823529411765</c:v>
                </c:pt>
                <c:pt idx="25">
                  <c:v>67</c:v>
                </c:pt>
                <c:pt idx="26">
                  <c:v>28</c:v>
                </c:pt>
                <c:pt idx="27">
                  <c:v>41.7910447761194</c:v>
                </c:pt>
                <c:pt idx="28">
                  <c:v>38.9</c:v>
                </c:pt>
                <c:pt idx="29">
                  <c:v>14.3</c:v>
                </c:pt>
                <c:pt idx="30">
                  <c:v>36.760925449871465</c:v>
                </c:pt>
                <c:pt idx="31">
                  <c:v>5.2</c:v>
                </c:pt>
                <c:pt idx="32">
                  <c:v>6.8</c:v>
                </c:pt>
                <c:pt idx="33">
                  <c:v>130.76923076923077</c:v>
                </c:pt>
                <c:pt idx="37">
                  <c:v>22</c:v>
                </c:pt>
                <c:pt idx="38">
                  <c:v>6.9</c:v>
                </c:pt>
                <c:pt idx="39">
                  <c:v>31.363636363636367</c:v>
                </c:pt>
                <c:pt idx="43">
                  <c:v>4042.5</c:v>
                </c:pt>
                <c:pt idx="44">
                  <c:v>1782.7</c:v>
                </c:pt>
                <c:pt idx="45">
                  <c:v>44.09894867037724</c:v>
                </c:pt>
                <c:pt idx="46">
                  <c:v>913.3</c:v>
                </c:pt>
                <c:pt idx="47">
                  <c:v>948.3</c:v>
                </c:pt>
                <c:pt idx="48">
                  <c:v>103.83225665170261</c:v>
                </c:pt>
                <c:pt idx="49">
                  <c:v>1860.2</c:v>
                </c:pt>
                <c:pt idx="50">
                  <c:v>1204.7</c:v>
                </c:pt>
                <c:pt idx="51">
                  <c:v>64.76185356413289</c:v>
                </c:pt>
                <c:pt idx="52">
                  <c:v>387.8</c:v>
                </c:pt>
                <c:pt idx="53">
                  <c:v>470.9</c:v>
                </c:pt>
                <c:pt idx="54">
                  <c:v>121.42857142857142</c:v>
                </c:pt>
                <c:pt idx="55">
                  <c:v>36</c:v>
                </c:pt>
                <c:pt idx="56">
                  <c:v>15.5</c:v>
                </c:pt>
                <c:pt idx="57">
                  <c:v>43.05555555555556</c:v>
                </c:pt>
                <c:pt idx="58">
                  <c:v>255.7</c:v>
                </c:pt>
                <c:pt idx="59">
                  <c:v>225.3</c:v>
                </c:pt>
                <c:pt idx="60">
                  <c:v>88.11106765741104</c:v>
                </c:pt>
                <c:pt idx="61">
                  <c:v>863.3</c:v>
                </c:pt>
                <c:pt idx="62">
                  <c:v>462.5</c:v>
                </c:pt>
                <c:pt idx="63">
                  <c:v>53.573497046218</c:v>
                </c:pt>
                <c:pt idx="64">
                  <c:v>270.2</c:v>
                </c:pt>
                <c:pt idx="65">
                  <c:v>290.4</c:v>
                </c:pt>
                <c:pt idx="66">
                  <c:v>107.4759437453738</c:v>
                </c:pt>
                <c:pt idx="67">
                  <c:v>53.5</c:v>
                </c:pt>
                <c:pt idx="68">
                  <c:v>52.9</c:v>
                </c:pt>
                <c:pt idx="69">
                  <c:v>98.8785046728972</c:v>
                </c:pt>
              </c:numCache>
            </c:numRef>
          </c:val>
        </c:ser>
        <c:ser>
          <c:idx val="4"/>
          <c:order val="4"/>
          <c:tx>
            <c:strRef>
              <c:f>Лист3!$A$17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Лист3!$B$17:$BY$17</c:f>
              <c:numCache>
                <c:ptCount val="70"/>
                <c:pt idx="0">
                  <c:v>0</c:v>
                </c:pt>
                <c:pt idx="1">
                  <c:v>1166.8</c:v>
                </c:pt>
                <c:pt idx="2">
                  <c:v>1278.6999999999998</c:v>
                </c:pt>
                <c:pt idx="3">
                  <c:v>109.59033253342474</c:v>
                </c:pt>
                <c:pt idx="4">
                  <c:v>237.50000000000003</c:v>
                </c:pt>
                <c:pt idx="5">
                  <c:v>517.8</c:v>
                </c:pt>
                <c:pt idx="6">
                  <c:v>218.0210526315789</c:v>
                </c:pt>
                <c:pt idx="7">
                  <c:v>202.50000000000003</c:v>
                </c:pt>
                <c:pt idx="8">
                  <c:v>212.3</c:v>
                </c:pt>
                <c:pt idx="9">
                  <c:v>104.8395061728395</c:v>
                </c:pt>
                <c:pt idx="10">
                  <c:v>138.8</c:v>
                </c:pt>
                <c:pt idx="11">
                  <c:v>168.4</c:v>
                </c:pt>
                <c:pt idx="12">
                  <c:v>121.3256484149856</c:v>
                </c:pt>
                <c:pt idx="13">
                  <c:v>0.5</c:v>
                </c:pt>
                <c:pt idx="14">
                  <c:v>2.5</c:v>
                </c:pt>
                <c:pt idx="15">
                  <c:v>500</c:v>
                </c:pt>
                <c:pt idx="16">
                  <c:v>17.9</c:v>
                </c:pt>
                <c:pt idx="17">
                  <c:v>4.7</c:v>
                </c:pt>
                <c:pt idx="18">
                  <c:v>26.25698324022347</c:v>
                </c:pt>
                <c:pt idx="19">
                  <c:v>32.5</c:v>
                </c:pt>
                <c:pt idx="20">
                  <c:v>32.4</c:v>
                </c:pt>
                <c:pt idx="21">
                  <c:v>99.6923076923077</c:v>
                </c:pt>
                <c:pt idx="22">
                  <c:v>12.8</c:v>
                </c:pt>
                <c:pt idx="23">
                  <c:v>4.3</c:v>
                </c:pt>
                <c:pt idx="24">
                  <c:v>33.59374999999999</c:v>
                </c:pt>
                <c:pt idx="25">
                  <c:v>35</c:v>
                </c:pt>
                <c:pt idx="26">
                  <c:v>305.5</c:v>
                </c:pt>
                <c:pt idx="27">
                  <c:v>872.8571428571428</c:v>
                </c:pt>
                <c:pt idx="28">
                  <c:v>29.2</c:v>
                </c:pt>
                <c:pt idx="29">
                  <c:v>19.3</c:v>
                </c:pt>
                <c:pt idx="30">
                  <c:v>66.09589041095892</c:v>
                </c:pt>
                <c:pt idx="31">
                  <c:v>3.1</c:v>
                </c:pt>
                <c:pt idx="32">
                  <c:v>4.4</c:v>
                </c:pt>
                <c:pt idx="33">
                  <c:v>141.93548387096774</c:v>
                </c:pt>
                <c:pt idx="37">
                  <c:v>2.7</c:v>
                </c:pt>
                <c:pt idx="38">
                  <c:v>281.8</c:v>
                </c:pt>
                <c:pt idx="39">
                  <c:v>10437.037037037036</c:v>
                </c:pt>
                <c:pt idx="43">
                  <c:v>929.3</c:v>
                </c:pt>
                <c:pt idx="44">
                  <c:v>760.9</c:v>
                </c:pt>
                <c:pt idx="45">
                  <c:v>81.87883353061444</c:v>
                </c:pt>
                <c:pt idx="46">
                  <c:v>699.1</c:v>
                </c:pt>
                <c:pt idx="47">
                  <c:v>654.8</c:v>
                </c:pt>
                <c:pt idx="48">
                  <c:v>93.66328136175082</c:v>
                </c:pt>
                <c:pt idx="49">
                  <c:v>1249.3</c:v>
                </c:pt>
                <c:pt idx="50">
                  <c:v>1281.3</c:v>
                </c:pt>
                <c:pt idx="51">
                  <c:v>102.56143440326584</c:v>
                </c:pt>
                <c:pt idx="52">
                  <c:v>484.7</c:v>
                </c:pt>
                <c:pt idx="53">
                  <c:v>645.5</c:v>
                </c:pt>
                <c:pt idx="54">
                  <c:v>133.17515989271715</c:v>
                </c:pt>
                <c:pt idx="58">
                  <c:v>174.9</c:v>
                </c:pt>
                <c:pt idx="59">
                  <c:v>208.1</c:v>
                </c:pt>
                <c:pt idx="60">
                  <c:v>118.98227558604917</c:v>
                </c:pt>
                <c:pt idx="61">
                  <c:v>349</c:v>
                </c:pt>
                <c:pt idx="62">
                  <c:v>401</c:v>
                </c:pt>
                <c:pt idx="63">
                  <c:v>114.8997134670487</c:v>
                </c:pt>
                <c:pt idx="64">
                  <c:v>282.2</c:v>
                </c:pt>
                <c:pt idx="65">
                  <c:v>330.1</c:v>
                </c:pt>
                <c:pt idx="66">
                  <c:v>116.97377746279236</c:v>
                </c:pt>
                <c:pt idx="67">
                  <c:v>34.3</c:v>
                </c:pt>
                <c:pt idx="68">
                  <c:v>47.4</c:v>
                </c:pt>
                <c:pt idx="69">
                  <c:v>138.19241982507288</c:v>
                </c:pt>
              </c:numCache>
            </c:numRef>
          </c:val>
        </c:ser>
        <c:ser>
          <c:idx val="5"/>
          <c:order val="5"/>
          <c:tx>
            <c:strRef>
              <c:f>Лист3!$A$18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Лист3!$B$18:$BY$18</c:f>
              <c:numCache>
                <c:ptCount val="70"/>
                <c:pt idx="0">
                  <c:v>0</c:v>
                </c:pt>
                <c:pt idx="1">
                  <c:v>1345.9</c:v>
                </c:pt>
                <c:pt idx="2">
                  <c:v>2042.1000000000001</c:v>
                </c:pt>
                <c:pt idx="3">
                  <c:v>151.72746860836614</c:v>
                </c:pt>
                <c:pt idx="4">
                  <c:v>190.5</c:v>
                </c:pt>
                <c:pt idx="5">
                  <c:v>202.2</c:v>
                </c:pt>
                <c:pt idx="6">
                  <c:v>106.14173228346455</c:v>
                </c:pt>
                <c:pt idx="7">
                  <c:v>154.9</c:v>
                </c:pt>
                <c:pt idx="8">
                  <c:v>162</c:v>
                </c:pt>
                <c:pt idx="9">
                  <c:v>104.58360232408003</c:v>
                </c:pt>
                <c:pt idx="10">
                  <c:v>70.8</c:v>
                </c:pt>
                <c:pt idx="11">
                  <c:v>78.2</c:v>
                </c:pt>
                <c:pt idx="12">
                  <c:v>110.45197740112995</c:v>
                </c:pt>
                <c:pt idx="14">
                  <c:v>1.3</c:v>
                </c:pt>
                <c:pt idx="16">
                  <c:v>24.7</c:v>
                </c:pt>
                <c:pt idx="17">
                  <c:v>5.2</c:v>
                </c:pt>
                <c:pt idx="18">
                  <c:v>21.05263157894737</c:v>
                </c:pt>
                <c:pt idx="19">
                  <c:v>51.3</c:v>
                </c:pt>
                <c:pt idx="20">
                  <c:v>16.1</c:v>
                </c:pt>
                <c:pt idx="21">
                  <c:v>31.384015594541914</c:v>
                </c:pt>
                <c:pt idx="22">
                  <c:v>8.1</c:v>
                </c:pt>
                <c:pt idx="23">
                  <c:v>39.7</c:v>
                </c:pt>
                <c:pt idx="24">
                  <c:v>490.1234567901235</c:v>
                </c:pt>
                <c:pt idx="25">
                  <c:v>35.6</c:v>
                </c:pt>
                <c:pt idx="26">
                  <c:v>40.2</c:v>
                </c:pt>
                <c:pt idx="27">
                  <c:v>112.92134831460675</c:v>
                </c:pt>
                <c:pt idx="28">
                  <c:v>27.9</c:v>
                </c:pt>
                <c:pt idx="29">
                  <c:v>28</c:v>
                </c:pt>
                <c:pt idx="30">
                  <c:v>100.35842293906812</c:v>
                </c:pt>
                <c:pt idx="31">
                  <c:v>5.2</c:v>
                </c:pt>
                <c:pt idx="32">
                  <c:v>12.2</c:v>
                </c:pt>
                <c:pt idx="33">
                  <c:v>234.61538461538458</c:v>
                </c:pt>
                <c:pt idx="37">
                  <c:v>2.5</c:v>
                </c:pt>
                <c:pt idx="43">
                  <c:v>1155.4</c:v>
                </c:pt>
                <c:pt idx="44">
                  <c:v>1839.9</c:v>
                </c:pt>
                <c:pt idx="45">
                  <c:v>159.24355201661763</c:v>
                </c:pt>
                <c:pt idx="46">
                  <c:v>538.2</c:v>
                </c:pt>
                <c:pt idx="47">
                  <c:v>600.8</c:v>
                </c:pt>
                <c:pt idx="48">
                  <c:v>111.63136380527683</c:v>
                </c:pt>
                <c:pt idx="49">
                  <c:v>869.9</c:v>
                </c:pt>
                <c:pt idx="50">
                  <c:v>859.7</c:v>
                </c:pt>
                <c:pt idx="51">
                  <c:v>98.827451431199</c:v>
                </c:pt>
                <c:pt idx="52">
                  <c:v>382.6</c:v>
                </c:pt>
                <c:pt idx="53">
                  <c:v>487.4</c:v>
                </c:pt>
                <c:pt idx="54">
                  <c:v>127.39153162571874</c:v>
                </c:pt>
                <c:pt idx="56">
                  <c:v>3</c:v>
                </c:pt>
                <c:pt idx="58">
                  <c:v>213.3</c:v>
                </c:pt>
                <c:pt idx="59">
                  <c:v>183.7</c:v>
                </c:pt>
                <c:pt idx="60">
                  <c:v>86.12283169245194</c:v>
                </c:pt>
                <c:pt idx="61">
                  <c:v>213.7</c:v>
                </c:pt>
                <c:pt idx="62">
                  <c:v>157.4</c:v>
                </c:pt>
                <c:pt idx="63">
                  <c:v>73.65465605989706</c:v>
                </c:pt>
                <c:pt idx="64">
                  <c:v>154.8</c:v>
                </c:pt>
                <c:pt idx="65">
                  <c:v>123</c:v>
                </c:pt>
                <c:pt idx="66">
                  <c:v>79.45736434108527</c:v>
                </c:pt>
                <c:pt idx="67">
                  <c:v>50.1</c:v>
                </c:pt>
                <c:pt idx="68">
                  <c:v>28.3</c:v>
                </c:pt>
                <c:pt idx="69">
                  <c:v>56.4870259481038</c:v>
                </c:pt>
              </c:numCache>
            </c:numRef>
          </c:val>
        </c:ser>
        <c:ser>
          <c:idx val="6"/>
          <c:order val="6"/>
          <c:tx>
            <c:strRef>
              <c:f>Лист3!$A$19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Лист3!$B$19:$BY$19</c:f>
              <c:numCache>
                <c:ptCount val="70"/>
                <c:pt idx="0">
                  <c:v>0</c:v>
                </c:pt>
                <c:pt idx="1">
                  <c:v>736.2</c:v>
                </c:pt>
                <c:pt idx="2">
                  <c:v>4740.1</c:v>
                </c:pt>
                <c:pt idx="3">
                  <c:v>643.8603640315132</c:v>
                </c:pt>
                <c:pt idx="4">
                  <c:v>42.19999999999999</c:v>
                </c:pt>
                <c:pt idx="5">
                  <c:v>222.6</c:v>
                </c:pt>
                <c:pt idx="7">
                  <c:v>-42.60000000000001</c:v>
                </c:pt>
                <c:pt idx="8">
                  <c:v>173</c:v>
                </c:pt>
                <c:pt idx="10">
                  <c:v>43.9</c:v>
                </c:pt>
                <c:pt idx="11">
                  <c:v>39.6</c:v>
                </c:pt>
                <c:pt idx="12">
                  <c:v>90.20501138952164</c:v>
                </c:pt>
                <c:pt idx="13">
                  <c:v>2.1</c:v>
                </c:pt>
                <c:pt idx="14">
                  <c:v>1</c:v>
                </c:pt>
                <c:pt idx="15">
                  <c:v>47.61904761904761</c:v>
                </c:pt>
                <c:pt idx="16">
                  <c:v>13.8</c:v>
                </c:pt>
                <c:pt idx="17">
                  <c:v>3.4</c:v>
                </c:pt>
                <c:pt idx="18">
                  <c:v>24.63768115942029</c:v>
                </c:pt>
                <c:pt idx="19">
                  <c:v>-112.9</c:v>
                </c:pt>
                <c:pt idx="20">
                  <c:v>118.9</c:v>
                </c:pt>
                <c:pt idx="22">
                  <c:v>10.5</c:v>
                </c:pt>
                <c:pt idx="23">
                  <c:v>10.1</c:v>
                </c:pt>
                <c:pt idx="24">
                  <c:v>96.19047619047618</c:v>
                </c:pt>
                <c:pt idx="25">
                  <c:v>84.8</c:v>
                </c:pt>
                <c:pt idx="26">
                  <c:v>49.6</c:v>
                </c:pt>
                <c:pt idx="27">
                  <c:v>58.490566037735846</c:v>
                </c:pt>
                <c:pt idx="28">
                  <c:v>5.7</c:v>
                </c:pt>
                <c:pt idx="29">
                  <c:v>19.1</c:v>
                </c:pt>
                <c:pt idx="30">
                  <c:v>335.08771929824564</c:v>
                </c:pt>
                <c:pt idx="31">
                  <c:v>1</c:v>
                </c:pt>
                <c:pt idx="32">
                  <c:v>2.2</c:v>
                </c:pt>
                <c:pt idx="33">
                  <c:v>220.00000000000003</c:v>
                </c:pt>
                <c:pt idx="37">
                  <c:v>3.1</c:v>
                </c:pt>
                <c:pt idx="38">
                  <c:v>4.3</c:v>
                </c:pt>
                <c:pt idx="39">
                  <c:v>138.70967741935482</c:v>
                </c:pt>
                <c:pt idx="40">
                  <c:v>75</c:v>
                </c:pt>
                <c:pt idx="41">
                  <c:v>24</c:v>
                </c:pt>
                <c:pt idx="42">
                  <c:v>32</c:v>
                </c:pt>
                <c:pt idx="43">
                  <c:v>694</c:v>
                </c:pt>
                <c:pt idx="44">
                  <c:v>4517.5</c:v>
                </c:pt>
                <c:pt idx="45">
                  <c:v>650.936599423631</c:v>
                </c:pt>
                <c:pt idx="46">
                  <c:v>583.8</c:v>
                </c:pt>
                <c:pt idx="47">
                  <c:v>680.1</c:v>
                </c:pt>
                <c:pt idx="48">
                  <c:v>116.49537512846865</c:v>
                </c:pt>
                <c:pt idx="49">
                  <c:v>1158.4</c:v>
                </c:pt>
                <c:pt idx="50">
                  <c:v>4766.4</c:v>
                </c:pt>
                <c:pt idx="51">
                  <c:v>411.46408839779</c:v>
                </c:pt>
                <c:pt idx="52">
                  <c:v>600.7</c:v>
                </c:pt>
                <c:pt idx="53">
                  <c:v>510.5</c:v>
                </c:pt>
                <c:pt idx="54">
                  <c:v>84.98418511736307</c:v>
                </c:pt>
                <c:pt idx="56">
                  <c:v>6</c:v>
                </c:pt>
                <c:pt idx="58">
                  <c:v>262.6</c:v>
                </c:pt>
                <c:pt idx="59">
                  <c:v>293.3</c:v>
                </c:pt>
                <c:pt idx="60">
                  <c:v>111.69078446306169</c:v>
                </c:pt>
                <c:pt idx="61">
                  <c:v>232.8</c:v>
                </c:pt>
                <c:pt idx="62">
                  <c:v>215.7</c:v>
                </c:pt>
                <c:pt idx="63">
                  <c:v>92.65463917525773</c:v>
                </c:pt>
                <c:pt idx="64">
                  <c:v>149.4</c:v>
                </c:pt>
                <c:pt idx="65">
                  <c:v>154.7</c:v>
                </c:pt>
                <c:pt idx="66">
                  <c:v>103.54752342704148</c:v>
                </c:pt>
                <c:pt idx="67">
                  <c:v>26.9</c:v>
                </c:pt>
                <c:pt idx="68">
                  <c:v>20.9</c:v>
                </c:pt>
                <c:pt idx="69">
                  <c:v>77.69516728624535</c:v>
                </c:pt>
              </c:numCache>
            </c:numRef>
          </c:val>
        </c:ser>
        <c:ser>
          <c:idx val="7"/>
          <c:order val="7"/>
          <c:tx>
            <c:strRef>
              <c:f>Лист3!$A$20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Лист3!$B$20:$BY$20</c:f>
              <c:numCache>
                <c:ptCount val="70"/>
                <c:pt idx="0">
                  <c:v>0</c:v>
                </c:pt>
                <c:pt idx="1">
                  <c:v>1626.1</c:v>
                </c:pt>
                <c:pt idx="2">
                  <c:v>3153.1000000000004</c:v>
                </c:pt>
                <c:pt idx="3">
                  <c:v>193.90566385831133</c:v>
                </c:pt>
                <c:pt idx="4">
                  <c:v>738.5</c:v>
                </c:pt>
                <c:pt idx="5">
                  <c:v>984.3</c:v>
                </c:pt>
                <c:pt idx="6">
                  <c:v>133.28368314150305</c:v>
                </c:pt>
                <c:pt idx="7">
                  <c:v>371.29999999999995</c:v>
                </c:pt>
                <c:pt idx="8">
                  <c:v>543.8</c:v>
                </c:pt>
                <c:pt idx="9">
                  <c:v>146.45838944249934</c:v>
                </c:pt>
                <c:pt idx="10">
                  <c:v>259.7</c:v>
                </c:pt>
                <c:pt idx="11">
                  <c:v>257.2</c:v>
                </c:pt>
                <c:pt idx="12">
                  <c:v>99.03735078937235</c:v>
                </c:pt>
                <c:pt idx="13">
                  <c:v>5.6</c:v>
                </c:pt>
                <c:pt idx="14">
                  <c:v>1.7</c:v>
                </c:pt>
                <c:pt idx="15">
                  <c:v>30.35714285714286</c:v>
                </c:pt>
                <c:pt idx="16">
                  <c:v>47.4</c:v>
                </c:pt>
                <c:pt idx="17">
                  <c:v>12.9</c:v>
                </c:pt>
                <c:pt idx="18">
                  <c:v>27.21518987341772</c:v>
                </c:pt>
                <c:pt idx="19">
                  <c:v>26.9</c:v>
                </c:pt>
                <c:pt idx="20">
                  <c:v>182.7</c:v>
                </c:pt>
                <c:pt idx="21">
                  <c:v>679.182156133829</c:v>
                </c:pt>
                <c:pt idx="22">
                  <c:v>9.9</c:v>
                </c:pt>
                <c:pt idx="23">
                  <c:v>89.3</c:v>
                </c:pt>
                <c:pt idx="24">
                  <c:v>902.0202020202019</c:v>
                </c:pt>
                <c:pt idx="25">
                  <c:v>367.2</c:v>
                </c:pt>
                <c:pt idx="26">
                  <c:v>440.5</c:v>
                </c:pt>
                <c:pt idx="27">
                  <c:v>119.96187363834423</c:v>
                </c:pt>
                <c:pt idx="28">
                  <c:v>321.2</c:v>
                </c:pt>
                <c:pt idx="29">
                  <c:v>297.4</c:v>
                </c:pt>
                <c:pt idx="30">
                  <c:v>92.59028642590286</c:v>
                </c:pt>
                <c:pt idx="31">
                  <c:v>12.2</c:v>
                </c:pt>
                <c:pt idx="32">
                  <c:v>14.7</c:v>
                </c:pt>
                <c:pt idx="33">
                  <c:v>120.49180327868854</c:v>
                </c:pt>
                <c:pt idx="37">
                  <c:v>33.8</c:v>
                </c:pt>
                <c:pt idx="38">
                  <c:v>128.4</c:v>
                </c:pt>
                <c:pt idx="39">
                  <c:v>379.8816568047338</c:v>
                </c:pt>
                <c:pt idx="43">
                  <c:v>887.6</c:v>
                </c:pt>
                <c:pt idx="44">
                  <c:v>2168.8</c:v>
                </c:pt>
                <c:pt idx="45">
                  <c:v>244.34429923388916</c:v>
                </c:pt>
                <c:pt idx="46">
                  <c:v>391.7</c:v>
                </c:pt>
                <c:pt idx="47">
                  <c:v>514.7</c:v>
                </c:pt>
                <c:pt idx="48">
                  <c:v>131.4015828440133</c:v>
                </c:pt>
                <c:pt idx="49">
                  <c:v>1564.6</c:v>
                </c:pt>
                <c:pt idx="50">
                  <c:v>1669.9</c:v>
                </c:pt>
                <c:pt idx="51">
                  <c:v>106.73015467212068</c:v>
                </c:pt>
                <c:pt idx="52">
                  <c:v>554.7</c:v>
                </c:pt>
                <c:pt idx="53">
                  <c:v>637.2</c:v>
                </c:pt>
                <c:pt idx="54">
                  <c:v>114.87290427257977</c:v>
                </c:pt>
                <c:pt idx="55">
                  <c:v>4.2</c:v>
                </c:pt>
                <c:pt idx="56">
                  <c:v>78.1</c:v>
                </c:pt>
                <c:pt idx="57">
                  <c:v>0</c:v>
                </c:pt>
                <c:pt idx="58">
                  <c:v>314.3</c:v>
                </c:pt>
                <c:pt idx="59">
                  <c:v>474.2</c:v>
                </c:pt>
                <c:pt idx="60">
                  <c:v>150.8749602290805</c:v>
                </c:pt>
                <c:pt idx="61">
                  <c:v>482.7</c:v>
                </c:pt>
                <c:pt idx="62">
                  <c:v>447.9</c:v>
                </c:pt>
                <c:pt idx="63">
                  <c:v>92.7905531385954</c:v>
                </c:pt>
                <c:pt idx="64">
                  <c:v>356.7</c:v>
                </c:pt>
                <c:pt idx="65">
                  <c:v>340.3</c:v>
                </c:pt>
                <c:pt idx="66">
                  <c:v>95.40229885057472</c:v>
                </c:pt>
                <c:pt idx="67">
                  <c:v>76.7</c:v>
                </c:pt>
                <c:pt idx="68">
                  <c:v>86.7</c:v>
                </c:pt>
                <c:pt idx="69">
                  <c:v>113.03780964797913</c:v>
                </c:pt>
              </c:numCache>
            </c:numRef>
          </c:val>
        </c:ser>
        <c:ser>
          <c:idx val="8"/>
          <c:order val="8"/>
          <c:tx>
            <c:strRef>
              <c:f>Лист3!$A$21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Лист3!$B$21:$BY$21</c:f>
              <c:numCache>
                <c:ptCount val="70"/>
                <c:pt idx="0">
                  <c:v>0</c:v>
                </c:pt>
                <c:pt idx="1">
                  <c:v>2238</c:v>
                </c:pt>
                <c:pt idx="2">
                  <c:v>3010.3999999999996</c:v>
                </c:pt>
                <c:pt idx="3">
                  <c:v>134.51295799821267</c:v>
                </c:pt>
                <c:pt idx="4">
                  <c:v>402.90000000000003</c:v>
                </c:pt>
                <c:pt idx="5">
                  <c:v>163.7</c:v>
                </c:pt>
                <c:pt idx="6">
                  <c:v>40.63042938694464</c:v>
                </c:pt>
                <c:pt idx="7">
                  <c:v>118.80000000000001</c:v>
                </c:pt>
                <c:pt idx="8">
                  <c:v>132.2</c:v>
                </c:pt>
                <c:pt idx="9">
                  <c:v>111.27946127946127</c:v>
                </c:pt>
                <c:pt idx="10">
                  <c:v>37.5</c:v>
                </c:pt>
                <c:pt idx="11">
                  <c:v>41.2</c:v>
                </c:pt>
                <c:pt idx="12">
                  <c:v>109.86666666666667</c:v>
                </c:pt>
                <c:pt idx="14">
                  <c:v>0.3</c:v>
                </c:pt>
                <c:pt idx="16">
                  <c:v>24</c:v>
                </c:pt>
                <c:pt idx="17">
                  <c:v>4.6</c:v>
                </c:pt>
                <c:pt idx="18">
                  <c:v>19.166666666666664</c:v>
                </c:pt>
                <c:pt idx="19">
                  <c:v>44.9</c:v>
                </c:pt>
                <c:pt idx="20">
                  <c:v>73.9</c:v>
                </c:pt>
                <c:pt idx="21">
                  <c:v>164.5879732739421</c:v>
                </c:pt>
                <c:pt idx="22">
                  <c:v>12.4</c:v>
                </c:pt>
                <c:pt idx="23">
                  <c:v>12.2</c:v>
                </c:pt>
                <c:pt idx="24">
                  <c:v>98.38709677419354</c:v>
                </c:pt>
                <c:pt idx="25">
                  <c:v>284.1</c:v>
                </c:pt>
                <c:pt idx="26">
                  <c:v>31.5</c:v>
                </c:pt>
                <c:pt idx="27">
                  <c:v>11.087645195353748</c:v>
                </c:pt>
                <c:pt idx="28">
                  <c:v>26.5</c:v>
                </c:pt>
                <c:pt idx="29">
                  <c:v>12.3</c:v>
                </c:pt>
                <c:pt idx="30">
                  <c:v>46.41509433962264</c:v>
                </c:pt>
                <c:pt idx="31">
                  <c:v>18.9</c:v>
                </c:pt>
                <c:pt idx="32">
                  <c:v>2.4</c:v>
                </c:pt>
                <c:pt idx="33">
                  <c:v>12.698412698412698</c:v>
                </c:pt>
                <c:pt idx="34">
                  <c:v>1.3</c:v>
                </c:pt>
                <c:pt idx="35">
                  <c:v>1.3</c:v>
                </c:pt>
                <c:pt idx="36">
                  <c:v>100</c:v>
                </c:pt>
                <c:pt idx="37">
                  <c:v>64.7</c:v>
                </c:pt>
                <c:pt idx="38">
                  <c:v>15.5</c:v>
                </c:pt>
                <c:pt idx="39">
                  <c:v>23.956723338485318</c:v>
                </c:pt>
                <c:pt idx="40">
                  <c:v>172.7</c:v>
                </c:pt>
                <c:pt idx="43">
                  <c:v>1835.1</c:v>
                </c:pt>
                <c:pt idx="44">
                  <c:v>2846.7</c:v>
                </c:pt>
                <c:pt idx="45">
                  <c:v>155.12506130456106</c:v>
                </c:pt>
                <c:pt idx="46">
                  <c:v>722.6</c:v>
                </c:pt>
                <c:pt idx="47">
                  <c:v>793.9</c:v>
                </c:pt>
                <c:pt idx="48">
                  <c:v>109.867146415721</c:v>
                </c:pt>
                <c:pt idx="49">
                  <c:v>2038.3</c:v>
                </c:pt>
                <c:pt idx="50">
                  <c:v>3042.1</c:v>
                </c:pt>
                <c:pt idx="51">
                  <c:v>149.24692145415298</c:v>
                </c:pt>
                <c:pt idx="52">
                  <c:v>495.6</c:v>
                </c:pt>
                <c:pt idx="53">
                  <c:v>466.7</c:v>
                </c:pt>
                <c:pt idx="54">
                  <c:v>94.1686844229217</c:v>
                </c:pt>
                <c:pt idx="55">
                  <c:v>32</c:v>
                </c:pt>
                <c:pt idx="56">
                  <c:v>20.4</c:v>
                </c:pt>
                <c:pt idx="57">
                  <c:v>63.74999999999999</c:v>
                </c:pt>
                <c:pt idx="58">
                  <c:v>117.1</c:v>
                </c:pt>
                <c:pt idx="59">
                  <c:v>180.7</c:v>
                </c:pt>
                <c:pt idx="60">
                  <c:v>154.3125533731853</c:v>
                </c:pt>
                <c:pt idx="61">
                  <c:v>369.7</c:v>
                </c:pt>
                <c:pt idx="62">
                  <c:v>405.3</c:v>
                </c:pt>
                <c:pt idx="63">
                  <c:v>109.62942926697323</c:v>
                </c:pt>
                <c:pt idx="64">
                  <c:v>260.7</c:v>
                </c:pt>
                <c:pt idx="65">
                  <c:v>259.8</c:v>
                </c:pt>
                <c:pt idx="66">
                  <c:v>99.6547756041427</c:v>
                </c:pt>
                <c:pt idx="67">
                  <c:v>83.3</c:v>
                </c:pt>
                <c:pt idx="68">
                  <c:v>98.8</c:v>
                </c:pt>
                <c:pt idx="69">
                  <c:v>118.60744297719089</c:v>
                </c:pt>
              </c:numCache>
            </c:numRef>
          </c:val>
        </c:ser>
        <c:ser>
          <c:idx val="9"/>
          <c:order val="9"/>
          <c:tx>
            <c:strRef>
              <c:f>Лист3!$A$22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Лист3!$B$22:$BY$22</c:f>
              <c:numCache>
                <c:ptCount val="70"/>
                <c:pt idx="0">
                  <c:v>0</c:v>
                </c:pt>
                <c:pt idx="1">
                  <c:v>1670.3000000000002</c:v>
                </c:pt>
                <c:pt idx="2">
                  <c:v>1877.9</c:v>
                </c:pt>
                <c:pt idx="3">
                  <c:v>112.42890498712805</c:v>
                </c:pt>
                <c:pt idx="4">
                  <c:v>399.4</c:v>
                </c:pt>
                <c:pt idx="5">
                  <c:v>772.9</c:v>
                </c:pt>
                <c:pt idx="6">
                  <c:v>193.51527290936406</c:v>
                </c:pt>
                <c:pt idx="7">
                  <c:v>274.2</c:v>
                </c:pt>
                <c:pt idx="8">
                  <c:v>212.10000000000002</c:v>
                </c:pt>
                <c:pt idx="9">
                  <c:v>77.35229759299781</c:v>
                </c:pt>
                <c:pt idx="10">
                  <c:v>68.5</c:v>
                </c:pt>
                <c:pt idx="11">
                  <c:v>58.6</c:v>
                </c:pt>
                <c:pt idx="12">
                  <c:v>85.54744525547446</c:v>
                </c:pt>
                <c:pt idx="13">
                  <c:v>6.4</c:v>
                </c:pt>
                <c:pt idx="14">
                  <c:v>4.5</c:v>
                </c:pt>
                <c:pt idx="15">
                  <c:v>70.3125</c:v>
                </c:pt>
                <c:pt idx="16">
                  <c:v>27.1</c:v>
                </c:pt>
                <c:pt idx="17">
                  <c:v>7.9</c:v>
                </c:pt>
                <c:pt idx="18">
                  <c:v>29.15129151291513</c:v>
                </c:pt>
                <c:pt idx="19">
                  <c:v>161.4</c:v>
                </c:pt>
                <c:pt idx="20">
                  <c:v>67.8</c:v>
                </c:pt>
                <c:pt idx="21">
                  <c:v>42.007434944237914</c:v>
                </c:pt>
                <c:pt idx="22">
                  <c:v>10.8</c:v>
                </c:pt>
                <c:pt idx="23">
                  <c:v>84.3</c:v>
                </c:pt>
                <c:pt idx="24">
                  <c:v>780.5555555555554</c:v>
                </c:pt>
                <c:pt idx="25">
                  <c:v>125.19999999999999</c:v>
                </c:pt>
                <c:pt idx="26">
                  <c:v>560.8</c:v>
                </c:pt>
                <c:pt idx="27">
                  <c:v>447.9233226837061</c:v>
                </c:pt>
                <c:pt idx="28">
                  <c:v>65.8</c:v>
                </c:pt>
                <c:pt idx="29">
                  <c:v>205.9</c:v>
                </c:pt>
                <c:pt idx="30">
                  <c:v>312.9179331306991</c:v>
                </c:pt>
                <c:pt idx="31">
                  <c:v>4</c:v>
                </c:pt>
                <c:pt idx="32">
                  <c:v>5.1</c:v>
                </c:pt>
                <c:pt idx="33">
                  <c:v>127.49999999999999</c:v>
                </c:pt>
                <c:pt idx="37">
                  <c:v>55.4</c:v>
                </c:pt>
                <c:pt idx="38">
                  <c:v>349.8</c:v>
                </c:pt>
                <c:pt idx="39">
                  <c:v>631.4079422382672</c:v>
                </c:pt>
                <c:pt idx="43">
                  <c:v>1270.9</c:v>
                </c:pt>
                <c:pt idx="44">
                  <c:v>1105</c:v>
                </c:pt>
                <c:pt idx="45">
                  <c:v>86.94625855692816</c:v>
                </c:pt>
                <c:pt idx="46">
                  <c:v>734.7</c:v>
                </c:pt>
                <c:pt idx="47">
                  <c:v>602.3</c:v>
                </c:pt>
                <c:pt idx="48">
                  <c:v>81.97903906356335</c:v>
                </c:pt>
                <c:pt idx="49">
                  <c:v>1541.2</c:v>
                </c:pt>
                <c:pt idx="50">
                  <c:v>1770.2</c:v>
                </c:pt>
                <c:pt idx="51">
                  <c:v>114.85855177783546</c:v>
                </c:pt>
                <c:pt idx="52">
                  <c:v>578.7</c:v>
                </c:pt>
                <c:pt idx="53">
                  <c:v>644.1</c:v>
                </c:pt>
                <c:pt idx="54">
                  <c:v>111.3011923276309</c:v>
                </c:pt>
                <c:pt idx="58">
                  <c:v>149.5</c:v>
                </c:pt>
                <c:pt idx="59">
                  <c:v>218.9</c:v>
                </c:pt>
                <c:pt idx="60">
                  <c:v>146.42140468227424</c:v>
                </c:pt>
                <c:pt idx="61">
                  <c:v>514.4</c:v>
                </c:pt>
                <c:pt idx="62">
                  <c:v>395.5</c:v>
                </c:pt>
                <c:pt idx="63">
                  <c:v>76.88569206842925</c:v>
                </c:pt>
                <c:pt idx="64">
                  <c:v>330.7</c:v>
                </c:pt>
                <c:pt idx="65">
                  <c:v>299.3</c:v>
                </c:pt>
                <c:pt idx="66">
                  <c:v>90.50498941638948</c:v>
                </c:pt>
                <c:pt idx="67">
                  <c:v>122.6</c:v>
                </c:pt>
                <c:pt idx="68">
                  <c:v>36.1</c:v>
                </c:pt>
                <c:pt idx="69">
                  <c:v>29.44535073409462</c:v>
                </c:pt>
              </c:numCache>
            </c:numRef>
          </c:val>
        </c:ser>
        <c:ser>
          <c:idx val="10"/>
          <c:order val="10"/>
          <c:tx>
            <c:strRef>
              <c:f>Лист3!$A$23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Лист3!$B$23:$BY$23</c:f>
              <c:numCache>
                <c:ptCount val="70"/>
                <c:pt idx="0">
                  <c:v>0</c:v>
                </c:pt>
                <c:pt idx="1">
                  <c:v>4787</c:v>
                </c:pt>
                <c:pt idx="2">
                  <c:v>3676.1</c:v>
                </c:pt>
                <c:pt idx="3">
                  <c:v>76.7933987883852</c:v>
                </c:pt>
                <c:pt idx="4">
                  <c:v>2161.7</c:v>
                </c:pt>
                <c:pt idx="5">
                  <c:v>1217.9</c:v>
                </c:pt>
                <c:pt idx="6">
                  <c:v>56.339917657399276</c:v>
                </c:pt>
                <c:pt idx="7">
                  <c:v>566.8999999999999</c:v>
                </c:pt>
                <c:pt idx="8">
                  <c:v>264.1</c:v>
                </c:pt>
                <c:pt idx="9">
                  <c:v>46.58669959428472</c:v>
                </c:pt>
                <c:pt idx="10">
                  <c:v>392.4</c:v>
                </c:pt>
                <c:pt idx="11">
                  <c:v>120.4</c:v>
                </c:pt>
                <c:pt idx="12">
                  <c:v>30.68297655453619</c:v>
                </c:pt>
                <c:pt idx="13">
                  <c:v>2.9</c:v>
                </c:pt>
                <c:pt idx="14">
                  <c:v>1.9</c:v>
                </c:pt>
                <c:pt idx="15">
                  <c:v>65.51724137931035</c:v>
                </c:pt>
                <c:pt idx="16">
                  <c:v>55.4</c:v>
                </c:pt>
                <c:pt idx="17">
                  <c:v>9.8</c:v>
                </c:pt>
                <c:pt idx="18">
                  <c:v>17.68953068592058</c:v>
                </c:pt>
                <c:pt idx="19">
                  <c:v>77.3</c:v>
                </c:pt>
                <c:pt idx="20">
                  <c:v>118.6</c:v>
                </c:pt>
                <c:pt idx="21">
                  <c:v>153.4282018111255</c:v>
                </c:pt>
                <c:pt idx="22">
                  <c:v>6.8</c:v>
                </c:pt>
                <c:pt idx="23">
                  <c:v>13.4</c:v>
                </c:pt>
                <c:pt idx="24">
                  <c:v>197.05882352941177</c:v>
                </c:pt>
                <c:pt idx="25">
                  <c:v>1594.7999999999997</c:v>
                </c:pt>
                <c:pt idx="26">
                  <c:v>953.8</c:v>
                </c:pt>
                <c:pt idx="27">
                  <c:v>59.80687233508905</c:v>
                </c:pt>
                <c:pt idx="28">
                  <c:v>567.4</c:v>
                </c:pt>
                <c:pt idx="29">
                  <c:v>57.2</c:v>
                </c:pt>
                <c:pt idx="30">
                  <c:v>10.081071554458937</c:v>
                </c:pt>
                <c:pt idx="31">
                  <c:v>2.3</c:v>
                </c:pt>
                <c:pt idx="32">
                  <c:v>6.4</c:v>
                </c:pt>
                <c:pt idx="33">
                  <c:v>278.26086956521743</c:v>
                </c:pt>
                <c:pt idx="37">
                  <c:v>1025.1</c:v>
                </c:pt>
                <c:pt idx="38">
                  <c:v>893.4</c:v>
                </c:pt>
                <c:pt idx="39">
                  <c:v>87.1524729294703</c:v>
                </c:pt>
                <c:pt idx="43">
                  <c:v>2625.3</c:v>
                </c:pt>
                <c:pt idx="44">
                  <c:v>2458.2</c:v>
                </c:pt>
                <c:pt idx="45">
                  <c:v>93.63501314135526</c:v>
                </c:pt>
                <c:pt idx="46">
                  <c:v>387.9</c:v>
                </c:pt>
                <c:pt idx="47">
                  <c:v>539.8</c:v>
                </c:pt>
                <c:pt idx="48">
                  <c:v>139.15957721062128</c:v>
                </c:pt>
                <c:pt idx="49">
                  <c:v>4125.3</c:v>
                </c:pt>
                <c:pt idx="50">
                  <c:v>2698.4</c:v>
                </c:pt>
                <c:pt idx="51">
                  <c:v>65.41100041209124</c:v>
                </c:pt>
                <c:pt idx="52">
                  <c:v>485.1</c:v>
                </c:pt>
                <c:pt idx="53">
                  <c:v>594.9</c:v>
                </c:pt>
                <c:pt idx="54">
                  <c:v>122.63450834879406</c:v>
                </c:pt>
                <c:pt idx="58">
                  <c:v>1427.6</c:v>
                </c:pt>
                <c:pt idx="59">
                  <c:v>153.3</c:v>
                </c:pt>
                <c:pt idx="60">
                  <c:v>10.738302045390867</c:v>
                </c:pt>
                <c:pt idx="61">
                  <c:v>864</c:v>
                </c:pt>
                <c:pt idx="62">
                  <c:v>1913.2</c:v>
                </c:pt>
                <c:pt idx="63">
                  <c:v>221.4351851851852</c:v>
                </c:pt>
                <c:pt idx="64">
                  <c:v>242.4</c:v>
                </c:pt>
                <c:pt idx="65">
                  <c:v>226.7</c:v>
                </c:pt>
                <c:pt idx="66">
                  <c:v>93.52310231023102</c:v>
                </c:pt>
                <c:pt idx="67">
                  <c:v>19.1</c:v>
                </c:pt>
                <c:pt idx="68">
                  <c:v>27.2</c:v>
                </c:pt>
                <c:pt idx="69">
                  <c:v>142.40837696335078</c:v>
                </c:pt>
              </c:numCache>
            </c:numRef>
          </c:val>
        </c:ser>
        <c:ser>
          <c:idx val="11"/>
          <c:order val="11"/>
          <c:tx>
            <c:strRef>
              <c:f>Лист3!$A$24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Лист3!$B$24:$BY$24</c:f>
              <c:numCache>
                <c:ptCount val="70"/>
                <c:pt idx="0">
                  <c:v>0</c:v>
                </c:pt>
                <c:pt idx="1">
                  <c:v>1474.9</c:v>
                </c:pt>
                <c:pt idx="2">
                  <c:v>2176.3</c:v>
                </c:pt>
                <c:pt idx="3">
                  <c:v>147.55576649264356</c:v>
                </c:pt>
                <c:pt idx="4">
                  <c:v>506.6</c:v>
                </c:pt>
                <c:pt idx="5">
                  <c:v>345.29999999999995</c:v>
                </c:pt>
                <c:pt idx="6">
                  <c:v>68.16028424792735</c:v>
                </c:pt>
                <c:pt idx="7">
                  <c:v>427.7</c:v>
                </c:pt>
                <c:pt idx="8">
                  <c:v>230.2</c:v>
                </c:pt>
                <c:pt idx="9">
                  <c:v>53.82277297170914</c:v>
                </c:pt>
                <c:pt idx="10">
                  <c:v>54.4</c:v>
                </c:pt>
                <c:pt idx="11">
                  <c:v>74.4</c:v>
                </c:pt>
                <c:pt idx="12">
                  <c:v>136.76470588235296</c:v>
                </c:pt>
                <c:pt idx="14">
                  <c:v>9.2</c:v>
                </c:pt>
                <c:pt idx="16">
                  <c:v>40.3</c:v>
                </c:pt>
                <c:pt idx="17">
                  <c:v>12</c:v>
                </c:pt>
                <c:pt idx="18">
                  <c:v>29.776674937965264</c:v>
                </c:pt>
                <c:pt idx="19">
                  <c:v>343.4</c:v>
                </c:pt>
                <c:pt idx="20">
                  <c:v>84.1</c:v>
                </c:pt>
                <c:pt idx="21">
                  <c:v>24.490390215492138</c:v>
                </c:pt>
                <c:pt idx="22">
                  <c:v>10.8</c:v>
                </c:pt>
                <c:pt idx="23">
                  <c:v>50.5</c:v>
                </c:pt>
                <c:pt idx="24">
                  <c:v>467.59259259259255</c:v>
                </c:pt>
                <c:pt idx="25">
                  <c:v>78.9</c:v>
                </c:pt>
                <c:pt idx="26">
                  <c:v>115.1</c:v>
                </c:pt>
                <c:pt idx="27">
                  <c:v>145.88086185044358</c:v>
                </c:pt>
                <c:pt idx="28">
                  <c:v>44.9</c:v>
                </c:pt>
                <c:pt idx="29">
                  <c:v>71.2</c:v>
                </c:pt>
                <c:pt idx="30">
                  <c:v>158.57461024498886</c:v>
                </c:pt>
                <c:pt idx="31">
                  <c:v>29.1</c:v>
                </c:pt>
                <c:pt idx="32">
                  <c:v>15.8</c:v>
                </c:pt>
                <c:pt idx="33">
                  <c:v>54.29553264604811</c:v>
                </c:pt>
                <c:pt idx="37">
                  <c:v>4.9</c:v>
                </c:pt>
                <c:pt idx="38">
                  <c:v>28.1</c:v>
                </c:pt>
                <c:pt idx="39">
                  <c:v>573.469387755102</c:v>
                </c:pt>
                <c:pt idx="43">
                  <c:v>968.3</c:v>
                </c:pt>
                <c:pt idx="44">
                  <c:v>1831</c:v>
                </c:pt>
                <c:pt idx="45">
                  <c:v>189.09428896003305</c:v>
                </c:pt>
                <c:pt idx="46">
                  <c:v>771</c:v>
                </c:pt>
                <c:pt idx="47">
                  <c:v>784.6</c:v>
                </c:pt>
                <c:pt idx="48">
                  <c:v>101.7639429312581</c:v>
                </c:pt>
                <c:pt idx="49">
                  <c:v>1427.4</c:v>
                </c:pt>
                <c:pt idx="50">
                  <c:v>1538.1</c:v>
                </c:pt>
                <c:pt idx="51">
                  <c:v>107.75535939470365</c:v>
                </c:pt>
                <c:pt idx="52">
                  <c:v>529.7</c:v>
                </c:pt>
                <c:pt idx="53">
                  <c:v>559.3</c:v>
                </c:pt>
                <c:pt idx="54">
                  <c:v>105.58806871814232</c:v>
                </c:pt>
                <c:pt idx="55">
                  <c:v>48.5</c:v>
                </c:pt>
                <c:pt idx="58">
                  <c:v>372.3</c:v>
                </c:pt>
                <c:pt idx="59">
                  <c:v>251.2</c:v>
                </c:pt>
                <c:pt idx="60">
                  <c:v>67.47246843943057</c:v>
                </c:pt>
                <c:pt idx="61">
                  <c:v>425.8</c:v>
                </c:pt>
                <c:pt idx="62">
                  <c:v>450.4</c:v>
                </c:pt>
                <c:pt idx="63">
                  <c:v>105.77736026303428</c:v>
                </c:pt>
                <c:pt idx="64">
                  <c:v>242.3</c:v>
                </c:pt>
                <c:pt idx="65">
                  <c:v>243.6</c:v>
                </c:pt>
                <c:pt idx="66">
                  <c:v>100.53652496904664</c:v>
                </c:pt>
                <c:pt idx="67">
                  <c:v>180.1</c:v>
                </c:pt>
                <c:pt idx="68">
                  <c:v>203.2</c:v>
                </c:pt>
                <c:pt idx="69">
                  <c:v>112.82620766240976</c:v>
                </c:pt>
              </c:numCache>
            </c:numRef>
          </c:val>
        </c:ser>
        <c:ser>
          <c:idx val="13"/>
          <c:order val="1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5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6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7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8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19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0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1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CC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E0BC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25"/>
          <c:tx>
            <c:strRef>
              <c:f>Лист3!$A$25</c:f>
              <c:strCache>
                <c:ptCount val="1"/>
                <c:pt idx="0">
                  <c:v>Итого по поселениям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Лист3!$B$25:$BY$25</c:f>
              <c:numCache>
                <c:ptCount val="70"/>
                <c:pt idx="1">
                  <c:v>21539.000000000004</c:v>
                </c:pt>
                <c:pt idx="2">
                  <c:v>27545.3</c:v>
                </c:pt>
                <c:pt idx="3">
                  <c:v>127.88569571474997</c:v>
                </c:pt>
                <c:pt idx="4">
                  <c:v>5857.700000000001</c:v>
                </c:pt>
                <c:pt idx="5">
                  <c:v>5244.2</c:v>
                </c:pt>
                <c:pt idx="6">
                  <c:v>89.52660600577018</c:v>
                </c:pt>
                <c:pt idx="7">
                  <c:v>2538.4999999999995</c:v>
                </c:pt>
                <c:pt idx="8">
                  <c:v>2425.5</c:v>
                </c:pt>
                <c:pt idx="9">
                  <c:v>95.54855229466222</c:v>
                </c:pt>
                <c:pt idx="10">
                  <c:v>1233.5</c:v>
                </c:pt>
                <c:pt idx="11">
                  <c:v>978.1</c:v>
                </c:pt>
                <c:pt idx="12">
                  <c:v>79.29468990676935</c:v>
                </c:pt>
                <c:pt idx="13">
                  <c:v>17.8</c:v>
                </c:pt>
                <c:pt idx="14">
                  <c:v>34.7</c:v>
                </c:pt>
                <c:pt idx="15">
                  <c:v>194.9438202247191</c:v>
                </c:pt>
                <c:pt idx="16">
                  <c:v>328.9</c:v>
                </c:pt>
                <c:pt idx="17">
                  <c:v>82.3</c:v>
                </c:pt>
                <c:pt idx="18">
                  <c:v>25.02280328367285</c:v>
                </c:pt>
                <c:pt idx="19">
                  <c:v>818</c:v>
                </c:pt>
                <c:pt idx="20">
                  <c:v>891.1</c:v>
                </c:pt>
                <c:pt idx="21">
                  <c:v>108.9364303178484</c:v>
                </c:pt>
                <c:pt idx="22">
                  <c:v>107.6</c:v>
                </c:pt>
                <c:pt idx="23">
                  <c:v>428.79999999999995</c:v>
                </c:pt>
                <c:pt idx="24">
                  <c:v>398.51301115241637</c:v>
                </c:pt>
                <c:pt idx="25">
                  <c:v>3319.2000000000003</c:v>
                </c:pt>
                <c:pt idx="26">
                  <c:v>2818.7</c:v>
                </c:pt>
                <c:pt idx="27">
                  <c:v>84.92106531694384</c:v>
                </c:pt>
                <c:pt idx="28">
                  <c:v>1467.1999999999998</c:v>
                </c:pt>
                <c:pt idx="29">
                  <c:v>970.3000000000001</c:v>
                </c:pt>
                <c:pt idx="30">
                  <c:v>66.13276990185388</c:v>
                </c:pt>
                <c:pt idx="31">
                  <c:v>83.1</c:v>
                </c:pt>
                <c:pt idx="32">
                  <c:v>70</c:v>
                </c:pt>
                <c:pt idx="33">
                  <c:v>84.23586040914562</c:v>
                </c:pt>
                <c:pt idx="34">
                  <c:v>1.3</c:v>
                </c:pt>
                <c:pt idx="35">
                  <c:v>1.3</c:v>
                </c:pt>
                <c:pt idx="36">
                  <c:v>100</c:v>
                </c:pt>
                <c:pt idx="37">
                  <c:v>1219.1</c:v>
                </c:pt>
                <c:pt idx="38">
                  <c:v>1711.1999999999998</c:v>
                </c:pt>
                <c:pt idx="39">
                  <c:v>140.36584365515543</c:v>
                </c:pt>
                <c:pt idx="40">
                  <c:v>547.5999999999999</c:v>
                </c:pt>
                <c:pt idx="41">
                  <c:v>69.1</c:v>
                </c:pt>
                <c:pt idx="42">
                  <c:v>12.618699780861945</c:v>
                </c:pt>
                <c:pt idx="43">
                  <c:v>15681.3</c:v>
                </c:pt>
                <c:pt idx="44">
                  <c:v>22301.100000000002</c:v>
                </c:pt>
                <c:pt idx="45">
                  <c:v>142.21461230892848</c:v>
                </c:pt>
                <c:pt idx="46">
                  <c:v>6804.5</c:v>
                </c:pt>
                <c:pt idx="47">
                  <c:v>7466.400000000001</c:v>
                </c:pt>
                <c:pt idx="48">
                  <c:v>109.72738628848558</c:v>
                </c:pt>
                <c:pt idx="49">
                  <c:v>18015.800000000003</c:v>
                </c:pt>
                <c:pt idx="50">
                  <c:v>20969.8</c:v>
                </c:pt>
                <c:pt idx="51">
                  <c:v>116.39671843603945</c:v>
                </c:pt>
                <c:pt idx="52">
                  <c:v>5550.1</c:v>
                </c:pt>
                <c:pt idx="53">
                  <c:v>6143.3</c:v>
                </c:pt>
                <c:pt idx="54">
                  <c:v>110.68809570998721</c:v>
                </c:pt>
                <c:pt idx="55">
                  <c:v>182.7</c:v>
                </c:pt>
                <c:pt idx="56">
                  <c:v>144</c:v>
                </c:pt>
                <c:pt idx="57">
                  <c:v>78.81773399014779</c:v>
                </c:pt>
                <c:pt idx="58">
                  <c:v>3693.2</c:v>
                </c:pt>
                <c:pt idx="59">
                  <c:v>2515.7</c:v>
                </c:pt>
                <c:pt idx="60">
                  <c:v>68.11708003899058</c:v>
                </c:pt>
                <c:pt idx="61">
                  <c:v>4867.099999999999</c:v>
                </c:pt>
                <c:pt idx="62">
                  <c:v>5449.2</c:v>
                </c:pt>
                <c:pt idx="63">
                  <c:v>111.95989398204271</c:v>
                </c:pt>
                <c:pt idx="64">
                  <c:v>2663.8</c:v>
                </c:pt>
                <c:pt idx="65">
                  <c:v>2692.5999999999995</c:v>
                </c:pt>
                <c:pt idx="66">
                  <c:v>101.0811622494181</c:v>
                </c:pt>
                <c:pt idx="67">
                  <c:v>747.9000000000001</c:v>
                </c:pt>
                <c:pt idx="68">
                  <c:v>734.4000000000001</c:v>
                </c:pt>
                <c:pt idx="69">
                  <c:v>98.19494584837545</c:v>
                </c:pt>
              </c:numCache>
            </c:numRef>
          </c:val>
        </c:ser>
        <c:axId val="12237812"/>
        <c:axId val="43031445"/>
      </c:barChart>
      <c:catAx>
        <c:axId val="12237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031445"/>
        <c:crosses val="autoZero"/>
        <c:auto val="1"/>
        <c:lblOffset val="100"/>
        <c:tickLblSkip val="3"/>
        <c:noMultiLvlLbl val="0"/>
      </c:catAx>
      <c:valAx>
        <c:axId val="430314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37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3505"/>
          <c:w val="0.1175"/>
          <c:h val="0.5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067300"/>
    <xdr:graphicFrame>
      <xdr:nvGraphicFramePr>
        <xdr:cNvPr id="1" name="Chart 1"/>
        <xdr:cNvGraphicFramePr/>
      </xdr:nvGraphicFramePr>
      <xdr:xfrm>
        <a:off x="0" y="0"/>
        <a:ext cx="120015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067300"/>
    <xdr:graphicFrame>
      <xdr:nvGraphicFramePr>
        <xdr:cNvPr id="1" name="Shape 1025"/>
        <xdr:cNvGraphicFramePr/>
      </xdr:nvGraphicFramePr>
      <xdr:xfrm>
        <a:off x="0" y="0"/>
        <a:ext cx="120015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50"/>
  <sheetViews>
    <sheetView tabSelected="1" view="pageBreakPreview" zoomScale="90" zoomScaleNormal="90" zoomScaleSheetLayoutView="90" zoomScalePageLayoutView="0" workbookViewId="0" topLeftCell="BM11">
      <selection activeCell="AC19" sqref="AC19"/>
    </sheetView>
  </sheetViews>
  <sheetFormatPr defaultColWidth="9.00390625" defaultRowHeight="12.75"/>
  <cols>
    <col min="1" max="1" width="5.25390625" style="1" customWidth="1"/>
    <col min="2" max="2" width="34.625" style="1" customWidth="1"/>
    <col min="3" max="3" width="12.00390625" style="1" customWidth="1"/>
    <col min="4" max="4" width="12.375" style="1" customWidth="1"/>
    <col min="5" max="5" width="12.00390625" style="1" customWidth="1"/>
    <col min="6" max="6" width="12.375" style="1" customWidth="1"/>
    <col min="7" max="8" width="11.875" style="1" customWidth="1"/>
    <col min="9" max="10" width="12.00390625" style="1" customWidth="1"/>
    <col min="11" max="11" width="12.25390625" style="1" customWidth="1"/>
    <col min="12" max="12" width="11.75390625" style="1" customWidth="1"/>
    <col min="13" max="13" width="12.00390625" style="1" customWidth="1"/>
    <col min="14" max="14" width="10.75390625" style="1" customWidth="1"/>
    <col min="15" max="16" width="11.75390625" style="1" customWidth="1"/>
    <col min="17" max="18" width="11.875" style="1" customWidth="1"/>
    <col min="19" max="19" width="12.375" style="1" customWidth="1"/>
    <col min="20" max="20" width="12.125" style="1" customWidth="1"/>
    <col min="21" max="21" width="11.75390625" style="1" customWidth="1"/>
    <col min="22" max="22" width="12.125" style="1" customWidth="1"/>
    <col min="23" max="23" width="11.875" style="1" customWidth="1"/>
    <col min="24" max="24" width="12.25390625" style="1" customWidth="1"/>
    <col min="25" max="25" width="12.375" style="1" customWidth="1"/>
    <col min="26" max="26" width="12.25390625" style="1" customWidth="1"/>
    <col min="27" max="27" width="12.625" style="1" customWidth="1"/>
    <col min="28" max="28" width="12.25390625" style="1" customWidth="1"/>
    <col min="29" max="29" width="11.875" style="1" customWidth="1"/>
    <col min="30" max="31" width="13.00390625" style="1" customWidth="1"/>
    <col min="32" max="32" width="12.00390625" style="1" customWidth="1"/>
    <col min="33" max="34" width="11.00390625" style="1" hidden="1" customWidth="1"/>
    <col min="35" max="35" width="6.00390625" style="1" hidden="1" customWidth="1"/>
    <col min="36" max="37" width="12.25390625" style="1" customWidth="1"/>
    <col min="38" max="38" width="11.75390625" style="1" customWidth="1"/>
    <col min="39" max="41" width="11.875" style="1" customWidth="1"/>
    <col min="42" max="42" width="12.25390625" style="1" customWidth="1"/>
    <col min="43" max="43" width="12.625" style="1" customWidth="1"/>
    <col min="44" max="45" width="11.875" style="1" customWidth="1"/>
    <col min="46" max="46" width="12.125" style="1" customWidth="1"/>
    <col min="47" max="47" width="12.625" style="1" customWidth="1"/>
    <col min="48" max="48" width="13.875" style="1" customWidth="1"/>
    <col min="49" max="49" width="13.75390625" style="1" customWidth="1"/>
    <col min="50" max="50" width="13.25390625" style="1" customWidth="1"/>
    <col min="51" max="51" width="13.00390625" style="1" customWidth="1"/>
    <col min="52" max="52" width="13.375" style="1" customWidth="1"/>
    <col min="53" max="53" width="11.875" style="1" customWidth="1"/>
    <col min="54" max="56" width="11.00390625" style="1" hidden="1" customWidth="1"/>
    <col min="57" max="57" width="14.00390625" style="1" customWidth="1"/>
    <col min="58" max="58" width="13.00390625" style="1" customWidth="1"/>
    <col min="59" max="59" width="13.75390625" style="1" customWidth="1"/>
    <col min="60" max="60" width="14.25390625" style="1" customWidth="1"/>
    <col min="61" max="61" width="14.625" style="1" customWidth="1"/>
    <col min="62" max="63" width="14.00390625" style="1" customWidth="1"/>
    <col min="64" max="65" width="14.125" style="1" customWidth="1"/>
    <col min="66" max="66" width="14.00390625" style="1" customWidth="1"/>
    <col min="67" max="67" width="14.25390625" style="1" customWidth="1"/>
    <col min="68" max="68" width="15.375" style="1" customWidth="1"/>
    <col min="69" max="69" width="13.25390625" style="1" customWidth="1"/>
    <col min="70" max="71" width="14.00390625" style="1" customWidth="1"/>
    <col min="72" max="72" width="14.625" style="1" customWidth="1"/>
    <col min="73" max="73" width="14.125" style="1" customWidth="1"/>
    <col min="74" max="74" width="13.125" style="1" customWidth="1"/>
    <col min="75" max="75" width="14.375" style="1" customWidth="1"/>
    <col min="76" max="76" width="14.125" style="1" customWidth="1"/>
    <col min="77" max="77" width="14.875" style="1" customWidth="1"/>
    <col min="78" max="16384" width="9.125" style="1" customWidth="1"/>
  </cols>
  <sheetData>
    <row r="1" spans="1:79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06"/>
      <c r="P1" s="106"/>
      <c r="Q1" s="106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</row>
    <row r="2" spans="1:79" ht="33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06"/>
      <c r="P2" s="106"/>
      <c r="Q2" s="106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</row>
    <row r="3" spans="1:79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</row>
    <row r="4" spans="1:79" ht="12.75">
      <c r="A4" s="5"/>
      <c r="B4" s="5"/>
      <c r="C4" s="79" t="s">
        <v>47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19"/>
      <c r="O4" s="19"/>
      <c r="P4" s="19"/>
      <c r="Q4" s="19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</row>
    <row r="5" spans="1:79" ht="15" customHeight="1">
      <c r="A5" s="8"/>
      <c r="B5" s="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19"/>
      <c r="O5" s="19"/>
      <c r="P5" s="19"/>
      <c r="Q5" s="19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</row>
    <row r="6" spans="1:79" ht="12.75">
      <c r="A6" s="8"/>
      <c r="B6" s="8"/>
      <c r="C6" s="8"/>
      <c r="D6" s="8"/>
      <c r="E6" s="8"/>
      <c r="F6" s="8"/>
      <c r="G6" s="108"/>
      <c r="H6" s="108"/>
      <c r="I6" s="108"/>
      <c r="J6" s="108"/>
      <c r="K6" s="108"/>
      <c r="L6" s="108"/>
      <c r="M6" s="10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</row>
    <row r="7" spans="1:79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</row>
    <row r="8" spans="1:79" s="2" customFormat="1" ht="21.75" customHeight="1">
      <c r="A8" s="83" t="s">
        <v>27</v>
      </c>
      <c r="B8" s="83"/>
      <c r="C8" s="83" t="s">
        <v>0</v>
      </c>
      <c r="D8" s="83"/>
      <c r="E8" s="83"/>
      <c r="F8" s="102" t="s">
        <v>1</v>
      </c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68" t="s">
        <v>2</v>
      </c>
      <c r="BF8" s="69"/>
      <c r="BG8" s="70"/>
      <c r="BH8" s="65" t="s">
        <v>4</v>
      </c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7"/>
      <c r="BZ8" s="9"/>
      <c r="CA8" s="9"/>
    </row>
    <row r="9" spans="1:79" s="2" customFormat="1" ht="25.5" customHeight="1">
      <c r="A9" s="44"/>
      <c r="B9" s="44"/>
      <c r="C9" s="44"/>
      <c r="D9" s="44"/>
      <c r="E9" s="44"/>
      <c r="F9" s="80" t="s">
        <v>3</v>
      </c>
      <c r="G9" s="81"/>
      <c r="H9" s="81"/>
      <c r="I9" s="45" t="s">
        <v>36</v>
      </c>
      <c r="J9" s="46"/>
      <c r="K9" s="47"/>
      <c r="L9" s="97" t="s">
        <v>4</v>
      </c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107"/>
      <c r="AA9" s="45" t="s">
        <v>37</v>
      </c>
      <c r="AB9" s="46"/>
      <c r="AC9" s="47"/>
      <c r="AD9" s="104" t="s">
        <v>38</v>
      </c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31"/>
      <c r="AT9" s="31"/>
      <c r="AU9" s="33"/>
      <c r="AV9" s="43" t="s">
        <v>5</v>
      </c>
      <c r="AW9" s="44"/>
      <c r="AX9" s="44"/>
      <c r="AY9" s="104" t="s">
        <v>4</v>
      </c>
      <c r="AZ9" s="105"/>
      <c r="BA9" s="105"/>
      <c r="BB9" s="105"/>
      <c r="BC9" s="105"/>
      <c r="BD9" s="105"/>
      <c r="BE9" s="71"/>
      <c r="BF9" s="72"/>
      <c r="BG9" s="73"/>
      <c r="BH9" s="51" t="s">
        <v>28</v>
      </c>
      <c r="BI9" s="36"/>
      <c r="BJ9" s="52"/>
      <c r="BK9" s="51" t="s">
        <v>29</v>
      </c>
      <c r="BL9" s="36"/>
      <c r="BM9" s="52"/>
      <c r="BN9" s="36" t="s">
        <v>30</v>
      </c>
      <c r="BO9" s="36"/>
      <c r="BP9" s="36"/>
      <c r="BQ9" s="45" t="s">
        <v>40</v>
      </c>
      <c r="BR9" s="46"/>
      <c r="BS9" s="47"/>
      <c r="BT9" s="45" t="s">
        <v>13</v>
      </c>
      <c r="BU9" s="46"/>
      <c r="BV9" s="46"/>
      <c r="BW9" s="46"/>
      <c r="BX9" s="46"/>
      <c r="BY9" s="47"/>
      <c r="BZ9" s="9"/>
      <c r="CA9" s="9"/>
    </row>
    <row r="10" spans="1:79" s="2" customFormat="1" ht="12.75" customHeight="1">
      <c r="A10" s="44"/>
      <c r="B10" s="44"/>
      <c r="C10" s="44"/>
      <c r="D10" s="44"/>
      <c r="E10" s="44"/>
      <c r="F10" s="100"/>
      <c r="G10" s="60"/>
      <c r="H10" s="60"/>
      <c r="I10" s="59"/>
      <c r="J10" s="60"/>
      <c r="K10" s="61"/>
      <c r="L10" s="43" t="s">
        <v>6</v>
      </c>
      <c r="M10" s="44"/>
      <c r="N10" s="44"/>
      <c r="O10" s="44" t="s">
        <v>7</v>
      </c>
      <c r="P10" s="44"/>
      <c r="Q10" s="84"/>
      <c r="R10" s="91" t="s">
        <v>8</v>
      </c>
      <c r="S10" s="92"/>
      <c r="T10" s="93"/>
      <c r="U10" s="97" t="s">
        <v>9</v>
      </c>
      <c r="V10" s="81"/>
      <c r="W10" s="98"/>
      <c r="X10" s="80" t="s">
        <v>34</v>
      </c>
      <c r="Y10" s="81"/>
      <c r="Z10" s="81"/>
      <c r="AA10" s="59"/>
      <c r="AB10" s="60"/>
      <c r="AC10" s="61"/>
      <c r="AD10" s="85" t="s">
        <v>10</v>
      </c>
      <c r="AE10" s="86"/>
      <c r="AF10" s="86"/>
      <c r="AG10" s="86" t="s">
        <v>11</v>
      </c>
      <c r="AH10" s="86"/>
      <c r="AI10" s="86"/>
      <c r="AJ10" s="86" t="s">
        <v>12</v>
      </c>
      <c r="AK10" s="86"/>
      <c r="AL10" s="86"/>
      <c r="AM10" s="100" t="s">
        <v>35</v>
      </c>
      <c r="AN10" s="109"/>
      <c r="AO10" s="110"/>
      <c r="AP10" s="100" t="s">
        <v>39</v>
      </c>
      <c r="AQ10" s="60"/>
      <c r="AR10" s="60"/>
      <c r="AS10" s="37" t="s">
        <v>44</v>
      </c>
      <c r="AT10" s="38"/>
      <c r="AU10" s="39"/>
      <c r="AV10" s="43"/>
      <c r="AW10" s="44"/>
      <c r="AX10" s="44"/>
      <c r="AY10" s="45" t="s">
        <v>31</v>
      </c>
      <c r="AZ10" s="46"/>
      <c r="BA10" s="47"/>
      <c r="BB10" s="45" t="s">
        <v>32</v>
      </c>
      <c r="BC10" s="46"/>
      <c r="BD10" s="47"/>
      <c r="BE10" s="71"/>
      <c r="BF10" s="72"/>
      <c r="BG10" s="73"/>
      <c r="BH10" s="53"/>
      <c r="BI10" s="54"/>
      <c r="BJ10" s="55"/>
      <c r="BK10" s="53"/>
      <c r="BL10" s="54"/>
      <c r="BM10" s="55"/>
      <c r="BN10" s="54"/>
      <c r="BO10" s="54"/>
      <c r="BP10" s="54"/>
      <c r="BQ10" s="59"/>
      <c r="BR10" s="60"/>
      <c r="BS10" s="61"/>
      <c r="BT10" s="48"/>
      <c r="BU10" s="49"/>
      <c r="BV10" s="49"/>
      <c r="BW10" s="49"/>
      <c r="BX10" s="49"/>
      <c r="BY10" s="50"/>
      <c r="BZ10" s="9"/>
      <c r="CA10" s="9"/>
    </row>
    <row r="11" spans="1:79" s="2" customFormat="1" ht="97.5" customHeight="1">
      <c r="A11" s="44"/>
      <c r="B11" s="44"/>
      <c r="C11" s="44"/>
      <c r="D11" s="44"/>
      <c r="E11" s="44"/>
      <c r="F11" s="82"/>
      <c r="G11" s="63"/>
      <c r="H11" s="63"/>
      <c r="I11" s="62"/>
      <c r="J11" s="63"/>
      <c r="K11" s="64"/>
      <c r="L11" s="43"/>
      <c r="M11" s="44"/>
      <c r="N11" s="44"/>
      <c r="O11" s="44"/>
      <c r="P11" s="44"/>
      <c r="Q11" s="84"/>
      <c r="R11" s="94"/>
      <c r="S11" s="95"/>
      <c r="T11" s="96"/>
      <c r="U11" s="62"/>
      <c r="V11" s="63"/>
      <c r="W11" s="99"/>
      <c r="X11" s="82"/>
      <c r="Y11" s="63"/>
      <c r="Z11" s="63"/>
      <c r="AA11" s="62"/>
      <c r="AB11" s="63"/>
      <c r="AC11" s="64"/>
      <c r="AD11" s="43"/>
      <c r="AE11" s="44"/>
      <c r="AF11" s="44"/>
      <c r="AG11" s="44"/>
      <c r="AH11" s="44"/>
      <c r="AI11" s="44"/>
      <c r="AJ11" s="44"/>
      <c r="AK11" s="44"/>
      <c r="AL11" s="44"/>
      <c r="AM11" s="111"/>
      <c r="AN11" s="112"/>
      <c r="AO11" s="113"/>
      <c r="AP11" s="82"/>
      <c r="AQ11" s="63"/>
      <c r="AR11" s="63"/>
      <c r="AS11" s="40"/>
      <c r="AT11" s="41"/>
      <c r="AU11" s="42"/>
      <c r="AV11" s="43"/>
      <c r="AW11" s="44"/>
      <c r="AX11" s="44"/>
      <c r="AY11" s="62"/>
      <c r="AZ11" s="63"/>
      <c r="BA11" s="64"/>
      <c r="BB11" s="62"/>
      <c r="BC11" s="63"/>
      <c r="BD11" s="64"/>
      <c r="BE11" s="74"/>
      <c r="BF11" s="75"/>
      <c r="BG11" s="76"/>
      <c r="BH11" s="56"/>
      <c r="BI11" s="57"/>
      <c r="BJ11" s="58"/>
      <c r="BK11" s="56"/>
      <c r="BL11" s="57"/>
      <c r="BM11" s="58"/>
      <c r="BN11" s="57"/>
      <c r="BO11" s="57"/>
      <c r="BP11" s="57"/>
      <c r="BQ11" s="62"/>
      <c r="BR11" s="63"/>
      <c r="BS11" s="64"/>
      <c r="BT11" s="77" t="s">
        <v>14</v>
      </c>
      <c r="BU11" s="77"/>
      <c r="BV11" s="78"/>
      <c r="BW11" s="87" t="s">
        <v>15</v>
      </c>
      <c r="BX11" s="88"/>
      <c r="BY11" s="89"/>
      <c r="BZ11" s="9"/>
      <c r="CA11" s="9"/>
    </row>
    <row r="12" spans="1:79" s="2" customFormat="1" ht="60.75" customHeight="1">
      <c r="A12" s="44"/>
      <c r="B12" s="44"/>
      <c r="C12" s="17" t="s">
        <v>48</v>
      </c>
      <c r="D12" s="17" t="s">
        <v>49</v>
      </c>
      <c r="E12" s="18" t="s">
        <v>33</v>
      </c>
      <c r="F12" s="17" t="s">
        <v>48</v>
      </c>
      <c r="G12" s="17" t="s">
        <v>49</v>
      </c>
      <c r="H12" s="18" t="s">
        <v>33</v>
      </c>
      <c r="I12" s="17" t="s">
        <v>48</v>
      </c>
      <c r="J12" s="17" t="s">
        <v>49</v>
      </c>
      <c r="K12" s="18" t="s">
        <v>33</v>
      </c>
      <c r="L12" s="17" t="s">
        <v>48</v>
      </c>
      <c r="M12" s="17" t="s">
        <v>49</v>
      </c>
      <c r="N12" s="18" t="s">
        <v>33</v>
      </c>
      <c r="O12" s="17" t="s">
        <v>48</v>
      </c>
      <c r="P12" s="17" t="s">
        <v>49</v>
      </c>
      <c r="Q12" s="18" t="s">
        <v>33</v>
      </c>
      <c r="R12" s="17" t="s">
        <v>48</v>
      </c>
      <c r="S12" s="17" t="s">
        <v>49</v>
      </c>
      <c r="T12" s="18" t="s">
        <v>33</v>
      </c>
      <c r="U12" s="17" t="s">
        <v>48</v>
      </c>
      <c r="V12" s="17" t="s">
        <v>49</v>
      </c>
      <c r="W12" s="18" t="s">
        <v>33</v>
      </c>
      <c r="X12" s="17" t="s">
        <v>48</v>
      </c>
      <c r="Y12" s="17" t="s">
        <v>49</v>
      </c>
      <c r="Z12" s="18" t="s">
        <v>33</v>
      </c>
      <c r="AA12" s="17" t="s">
        <v>48</v>
      </c>
      <c r="AB12" s="17" t="s">
        <v>49</v>
      </c>
      <c r="AC12" s="20" t="s">
        <v>33</v>
      </c>
      <c r="AD12" s="17" t="s">
        <v>48</v>
      </c>
      <c r="AE12" s="17" t="s">
        <v>49</v>
      </c>
      <c r="AF12" s="18" t="s">
        <v>33</v>
      </c>
      <c r="AG12" s="17" t="s">
        <v>43</v>
      </c>
      <c r="AH12" s="17" t="s">
        <v>41</v>
      </c>
      <c r="AI12" s="18" t="s">
        <v>33</v>
      </c>
      <c r="AJ12" s="17" t="s">
        <v>48</v>
      </c>
      <c r="AK12" s="17" t="s">
        <v>49</v>
      </c>
      <c r="AL12" s="18" t="s">
        <v>33</v>
      </c>
      <c r="AM12" s="17" t="s">
        <v>48</v>
      </c>
      <c r="AN12" s="17" t="s">
        <v>49</v>
      </c>
      <c r="AO12" s="18" t="s">
        <v>33</v>
      </c>
      <c r="AP12" s="17" t="s">
        <v>48</v>
      </c>
      <c r="AQ12" s="17" t="s">
        <v>49</v>
      </c>
      <c r="AR12" s="18" t="s">
        <v>33</v>
      </c>
      <c r="AS12" s="17" t="s">
        <v>48</v>
      </c>
      <c r="AT12" s="17" t="s">
        <v>49</v>
      </c>
      <c r="AU12" s="18" t="s">
        <v>33</v>
      </c>
      <c r="AV12" s="17" t="s">
        <v>48</v>
      </c>
      <c r="AW12" s="17" t="s">
        <v>49</v>
      </c>
      <c r="AX12" s="18" t="s">
        <v>33</v>
      </c>
      <c r="AY12" s="17" t="s">
        <v>48</v>
      </c>
      <c r="AZ12" s="17" t="s">
        <v>49</v>
      </c>
      <c r="BA12" s="18" t="s">
        <v>33</v>
      </c>
      <c r="BB12" s="17" t="s">
        <v>43</v>
      </c>
      <c r="BC12" s="17" t="s">
        <v>41</v>
      </c>
      <c r="BD12" s="18" t="s">
        <v>33</v>
      </c>
      <c r="BE12" s="35" t="s">
        <v>50</v>
      </c>
      <c r="BF12" s="35" t="s">
        <v>51</v>
      </c>
      <c r="BG12" s="10" t="s">
        <v>33</v>
      </c>
      <c r="BH12" s="35" t="s">
        <v>50</v>
      </c>
      <c r="BI12" s="35" t="s">
        <v>51</v>
      </c>
      <c r="BJ12" s="10" t="s">
        <v>33</v>
      </c>
      <c r="BK12" s="35" t="s">
        <v>50</v>
      </c>
      <c r="BL12" s="35" t="s">
        <v>51</v>
      </c>
      <c r="BM12" s="10" t="s">
        <v>33</v>
      </c>
      <c r="BN12" s="35" t="s">
        <v>50</v>
      </c>
      <c r="BO12" s="35" t="s">
        <v>51</v>
      </c>
      <c r="BP12" s="10" t="s">
        <v>33</v>
      </c>
      <c r="BQ12" s="35" t="s">
        <v>50</v>
      </c>
      <c r="BR12" s="35" t="s">
        <v>51</v>
      </c>
      <c r="BS12" s="10" t="s">
        <v>33</v>
      </c>
      <c r="BT12" s="35" t="s">
        <v>50</v>
      </c>
      <c r="BU12" s="35" t="s">
        <v>51</v>
      </c>
      <c r="BV12" s="10" t="s">
        <v>33</v>
      </c>
      <c r="BW12" s="35" t="s">
        <v>50</v>
      </c>
      <c r="BX12" s="35" t="s">
        <v>51</v>
      </c>
      <c r="BY12" s="10" t="s">
        <v>33</v>
      </c>
      <c r="BZ12" s="11"/>
      <c r="CA12" s="11"/>
    </row>
    <row r="13" spans="1:79" s="2" customFormat="1" ht="12.75" hidden="1">
      <c r="A13" s="101">
        <v>1</v>
      </c>
      <c r="B13" s="101"/>
      <c r="C13" s="10">
        <v>2</v>
      </c>
      <c r="D13" s="10">
        <v>3</v>
      </c>
      <c r="E13" s="12">
        <v>4</v>
      </c>
      <c r="F13" s="10">
        <v>5</v>
      </c>
      <c r="G13" s="10">
        <v>6</v>
      </c>
      <c r="H13" s="12">
        <v>7</v>
      </c>
      <c r="I13" s="12"/>
      <c r="J13" s="12"/>
      <c r="K13" s="12"/>
      <c r="L13" s="12">
        <v>8</v>
      </c>
      <c r="M13" s="12">
        <v>9</v>
      </c>
      <c r="N13" s="12">
        <v>10</v>
      </c>
      <c r="O13" s="12">
        <v>11</v>
      </c>
      <c r="P13" s="12">
        <v>12</v>
      </c>
      <c r="Q13" s="12">
        <v>13</v>
      </c>
      <c r="R13" s="12">
        <v>14</v>
      </c>
      <c r="S13" s="12">
        <v>15</v>
      </c>
      <c r="T13" s="12">
        <v>16</v>
      </c>
      <c r="U13" s="12">
        <v>17</v>
      </c>
      <c r="V13" s="12">
        <v>18</v>
      </c>
      <c r="W13" s="12">
        <v>19</v>
      </c>
      <c r="X13" s="12"/>
      <c r="Y13" s="12"/>
      <c r="Z13" s="12"/>
      <c r="AA13" s="12"/>
      <c r="AB13" s="12"/>
      <c r="AC13" s="12"/>
      <c r="AD13" s="12">
        <v>20</v>
      </c>
      <c r="AE13" s="12">
        <v>21</v>
      </c>
      <c r="AF13" s="12">
        <v>22</v>
      </c>
      <c r="AG13" s="12">
        <v>23</v>
      </c>
      <c r="AH13" s="12">
        <v>24</v>
      </c>
      <c r="AI13" s="12">
        <v>25</v>
      </c>
      <c r="AJ13" s="12">
        <v>26</v>
      </c>
      <c r="AK13" s="12">
        <v>27</v>
      </c>
      <c r="AL13" s="12">
        <v>28</v>
      </c>
      <c r="AM13" s="12">
        <v>29</v>
      </c>
      <c r="AN13" s="12">
        <v>30</v>
      </c>
      <c r="AO13" s="12">
        <v>31</v>
      </c>
      <c r="AP13" s="12"/>
      <c r="AQ13" s="12"/>
      <c r="AR13" s="12"/>
      <c r="AS13" s="12"/>
      <c r="AT13" s="12"/>
      <c r="AU13" s="12"/>
      <c r="AV13" s="10">
        <v>32</v>
      </c>
      <c r="AW13" s="10">
        <v>33</v>
      </c>
      <c r="AX13" s="10">
        <v>34</v>
      </c>
      <c r="AY13" s="10">
        <v>35</v>
      </c>
      <c r="AZ13" s="10">
        <v>36</v>
      </c>
      <c r="BA13" s="10">
        <v>37</v>
      </c>
      <c r="BB13" s="10">
        <v>38</v>
      </c>
      <c r="BC13" s="10">
        <v>39</v>
      </c>
      <c r="BD13" s="10">
        <v>40</v>
      </c>
      <c r="BE13" s="10">
        <v>47</v>
      </c>
      <c r="BF13" s="10">
        <v>48</v>
      </c>
      <c r="BG13" s="10">
        <v>49</v>
      </c>
      <c r="BH13" s="10">
        <v>50</v>
      </c>
      <c r="BI13" s="10">
        <v>51</v>
      </c>
      <c r="BJ13" s="10">
        <v>52</v>
      </c>
      <c r="BK13" s="13">
        <v>56</v>
      </c>
      <c r="BL13" s="13">
        <v>57</v>
      </c>
      <c r="BM13" s="13">
        <v>58</v>
      </c>
      <c r="BN13" s="13">
        <v>59</v>
      </c>
      <c r="BO13" s="13">
        <v>60</v>
      </c>
      <c r="BP13" s="13">
        <v>61</v>
      </c>
      <c r="BQ13" s="13">
        <v>62</v>
      </c>
      <c r="BR13" s="13">
        <v>63</v>
      </c>
      <c r="BS13" s="13">
        <v>64</v>
      </c>
      <c r="BT13" s="14">
        <v>65</v>
      </c>
      <c r="BU13" s="14">
        <v>66</v>
      </c>
      <c r="BV13" s="14">
        <v>67</v>
      </c>
      <c r="BW13" s="14">
        <v>68</v>
      </c>
      <c r="BX13" s="14">
        <v>69</v>
      </c>
      <c r="BY13" s="14">
        <v>70</v>
      </c>
      <c r="BZ13" s="11"/>
      <c r="CA13" s="11"/>
    </row>
    <row r="14" spans="1:79" ht="31.5" customHeight="1">
      <c r="A14" s="21">
        <v>1</v>
      </c>
      <c r="B14" s="26" t="s">
        <v>42</v>
      </c>
      <c r="C14" s="22">
        <f>F14+AV14</f>
        <v>174.7</v>
      </c>
      <c r="D14" s="22">
        <f>G14+AW14</f>
        <v>119</v>
      </c>
      <c r="E14" s="22">
        <f aca="true" t="shared" si="0" ref="E14:E25">D14/C14*100</f>
        <v>68.11677160847167</v>
      </c>
      <c r="F14" s="23">
        <f>+I14+AA14</f>
        <v>85.39999999999999</v>
      </c>
      <c r="G14" s="23">
        <f>+J14+AB14</f>
        <v>56.6</v>
      </c>
      <c r="H14" s="22">
        <f aca="true" t="shared" si="1" ref="H14:H24">G14/F14*100</f>
        <v>66.27634660421546</v>
      </c>
      <c r="I14" s="24">
        <f aca="true" t="shared" si="2" ref="I14:I21">+L14+O14+R14+U14+X14</f>
        <v>32.99999999999999</v>
      </c>
      <c r="J14" s="23">
        <f aca="true" t="shared" si="3" ref="J14:J19">+M14+P14+S14+V14+Y14</f>
        <v>11</v>
      </c>
      <c r="K14" s="22">
        <f aca="true" t="shared" si="4" ref="K14:K24">J14/I14*100</f>
        <v>33.33333333333334</v>
      </c>
      <c r="L14" s="28">
        <v>0.6</v>
      </c>
      <c r="M14" s="28">
        <v>4.7</v>
      </c>
      <c r="N14" s="22">
        <f aca="true" t="shared" si="5" ref="N14:N24">M14/L14*100</f>
        <v>783.3333333333334</v>
      </c>
      <c r="O14" s="23">
        <v>1.1</v>
      </c>
      <c r="P14" s="22"/>
      <c r="Q14" s="22">
        <f aca="true" t="shared" si="6" ref="Q14:Q20">P14/O14*100</f>
        <v>0</v>
      </c>
      <c r="R14" s="28">
        <v>0.6</v>
      </c>
      <c r="S14" s="28">
        <v>0.3</v>
      </c>
      <c r="T14" s="22">
        <f aca="true" t="shared" si="7" ref="T14:T24">S14/R14*100</f>
        <v>50</v>
      </c>
      <c r="U14" s="28">
        <v>30.4</v>
      </c>
      <c r="V14" s="28">
        <v>6</v>
      </c>
      <c r="W14" s="22">
        <f>V14/U14*100</f>
        <v>19.736842105263158</v>
      </c>
      <c r="X14" s="25">
        <v>0.3</v>
      </c>
      <c r="Y14" s="25">
        <v>0</v>
      </c>
      <c r="Z14" s="22">
        <f>Y14/X14*100</f>
        <v>0</v>
      </c>
      <c r="AA14" s="24">
        <f>+AD14+AJ14+AM14+AP14+AS14</f>
        <v>52.4</v>
      </c>
      <c r="AB14" s="24">
        <f>+AE14+AK14+AN14+AQ14+AT14+45.6</f>
        <v>45.6</v>
      </c>
      <c r="AC14" s="22">
        <f aca="true" t="shared" si="8" ref="AC14:AC25">AB14/AA14*100</f>
        <v>87.02290076335878</v>
      </c>
      <c r="AD14" s="23">
        <v>5</v>
      </c>
      <c r="AE14" s="28"/>
      <c r="AF14" s="22">
        <f>AE14/AD14*100</f>
        <v>0</v>
      </c>
      <c r="AG14" s="23"/>
      <c r="AH14" s="23"/>
      <c r="AI14" s="22"/>
      <c r="AJ14" s="28"/>
      <c r="AK14" s="28"/>
      <c r="AL14" s="22"/>
      <c r="AM14" s="23"/>
      <c r="AN14" s="23"/>
      <c r="AO14" s="22"/>
      <c r="AP14" s="25">
        <v>2.3</v>
      </c>
      <c r="AQ14" s="25"/>
      <c r="AR14" s="22">
        <f>AQ14/AP14*100</f>
        <v>0</v>
      </c>
      <c r="AS14" s="28">
        <v>45.1</v>
      </c>
      <c r="AT14" s="28"/>
      <c r="AU14" s="22">
        <f>AT14/AS14*100</f>
        <v>0</v>
      </c>
      <c r="AV14" s="23">
        <v>89.3</v>
      </c>
      <c r="AW14" s="28">
        <v>62.4</v>
      </c>
      <c r="AX14" s="22">
        <f aca="true" t="shared" si="9" ref="AX14:AX24">AW14/AV14*100</f>
        <v>69.87681970884658</v>
      </c>
      <c r="AY14" s="23">
        <v>89.3</v>
      </c>
      <c r="AZ14" s="28">
        <v>57.7</v>
      </c>
      <c r="BA14" s="22">
        <f aca="true" t="shared" si="10" ref="BA14:BA24">AZ14/AY14*100</f>
        <v>64.61366181410975</v>
      </c>
      <c r="BB14" s="22"/>
      <c r="BC14" s="22"/>
      <c r="BD14" s="22" t="e">
        <f>BC14/BB14*100</f>
        <v>#DIV/0!</v>
      </c>
      <c r="BE14" s="30">
        <v>25.7</v>
      </c>
      <c r="BF14" s="34">
        <v>65.2</v>
      </c>
      <c r="BG14" s="22">
        <f aca="true" t="shared" si="11" ref="BG14:BG24">BF14/BE14*100</f>
        <v>253.69649805447474</v>
      </c>
      <c r="BH14" s="22">
        <v>17.9</v>
      </c>
      <c r="BI14" s="25">
        <v>19</v>
      </c>
      <c r="BJ14" s="22">
        <f aca="true" t="shared" si="12" ref="BJ14:BJ24">BI14/BH14*100</f>
        <v>106.14525139664805</v>
      </c>
      <c r="BK14" s="22"/>
      <c r="BL14" s="22">
        <v>21</v>
      </c>
      <c r="BM14" s="22" t="e">
        <f>BL14/BK14*100</f>
        <v>#DIV/0!</v>
      </c>
      <c r="BN14" s="22"/>
      <c r="BO14" s="22">
        <v>18.9</v>
      </c>
      <c r="BP14" s="22" t="e">
        <f aca="true" t="shared" si="13" ref="BP14:BP24">BO14/BN14*100</f>
        <v>#DIV/0!</v>
      </c>
      <c r="BQ14" s="29">
        <v>7.8</v>
      </c>
      <c r="BR14" s="29">
        <v>27.3</v>
      </c>
      <c r="BS14" s="22">
        <f aca="true" t="shared" si="14" ref="BS14:BS24">BR14/BQ14*100</f>
        <v>350</v>
      </c>
      <c r="BT14" s="30">
        <v>7.8</v>
      </c>
      <c r="BU14" s="30"/>
      <c r="BV14" s="22">
        <f aca="true" t="shared" si="15" ref="BV14:BV24">BU14/BT14*100</f>
        <v>0</v>
      </c>
      <c r="BW14" s="29"/>
      <c r="BX14" s="30"/>
      <c r="BY14" s="22" t="e">
        <f aca="true" t="shared" si="16" ref="BY14:BY24">BX14/BW14*100</f>
        <v>#DIV/0!</v>
      </c>
      <c r="BZ14" s="8"/>
      <c r="CA14" s="8"/>
    </row>
    <row r="15" spans="1:79" ht="17.25" customHeight="1">
      <c r="A15" s="21">
        <v>2</v>
      </c>
      <c r="B15" s="26" t="s">
        <v>16</v>
      </c>
      <c r="C15" s="22">
        <f aca="true" t="shared" si="17" ref="C15:C24">F15+AV15</f>
        <v>68.8</v>
      </c>
      <c r="D15" s="22">
        <f aca="true" t="shared" si="18" ref="D15:D24">G15+AW15</f>
        <v>70.39999999999999</v>
      </c>
      <c r="E15" s="22">
        <f t="shared" si="0"/>
        <v>102.32558139534882</v>
      </c>
      <c r="F15" s="23">
        <f aca="true" t="shared" si="19" ref="F15:F24">+I15+AA15</f>
        <v>5.800000000000001</v>
      </c>
      <c r="G15" s="23">
        <f aca="true" t="shared" si="20" ref="G15:G24">+J15+AB15</f>
        <v>4.1</v>
      </c>
      <c r="H15" s="22">
        <f t="shared" si="1"/>
        <v>70.68965517241378</v>
      </c>
      <c r="I15" s="24">
        <f t="shared" si="2"/>
        <v>5.1000000000000005</v>
      </c>
      <c r="J15" s="23">
        <f t="shared" si="3"/>
        <v>3.9</v>
      </c>
      <c r="K15" s="22">
        <f t="shared" si="4"/>
        <v>76.47058823529412</v>
      </c>
      <c r="L15" s="28">
        <v>0.5</v>
      </c>
      <c r="M15" s="28">
        <v>2.1</v>
      </c>
      <c r="N15" s="22">
        <f t="shared" si="5"/>
        <v>420</v>
      </c>
      <c r="O15" s="23"/>
      <c r="P15" s="23"/>
      <c r="Q15" s="22" t="e">
        <f t="shared" si="6"/>
        <v>#DIV/0!</v>
      </c>
      <c r="R15" s="28">
        <v>0.8</v>
      </c>
      <c r="S15" s="28">
        <v>0.2</v>
      </c>
      <c r="T15" s="22">
        <f t="shared" si="7"/>
        <v>25</v>
      </c>
      <c r="U15" s="28">
        <v>1.1</v>
      </c>
      <c r="V15" s="28">
        <v>1.2</v>
      </c>
      <c r="W15" s="22">
        <f>V15/U15*100</f>
        <v>109.09090909090908</v>
      </c>
      <c r="X15" s="25">
        <v>2.7</v>
      </c>
      <c r="Y15" s="25">
        <v>0.4</v>
      </c>
      <c r="Z15" s="22">
        <f>Y15/X15*100</f>
        <v>14.814814814814813</v>
      </c>
      <c r="AA15" s="24">
        <f aca="true" t="shared" si="21" ref="AA15:AA24">+AD15+AJ15+AM15+AP15+AS15</f>
        <v>0.7</v>
      </c>
      <c r="AB15" s="24">
        <f>+AE15+AK15+AN15+AQ15+AT15+0.2</f>
        <v>0.2</v>
      </c>
      <c r="AC15" s="22">
        <f t="shared" si="8"/>
        <v>28.571428571428577</v>
      </c>
      <c r="AD15" s="28">
        <v>0.7</v>
      </c>
      <c r="AE15" s="28"/>
      <c r="AF15" s="27">
        <f>AE15/AD15*100</f>
        <v>0</v>
      </c>
      <c r="AG15" s="23"/>
      <c r="AH15" s="23"/>
      <c r="AI15" s="22"/>
      <c r="AJ15" s="28"/>
      <c r="AK15" s="28"/>
      <c r="AL15" s="22"/>
      <c r="AM15" s="23"/>
      <c r="AN15" s="23"/>
      <c r="AO15" s="22"/>
      <c r="AP15" s="25"/>
      <c r="AQ15" s="25"/>
      <c r="AR15" s="27"/>
      <c r="AS15" s="28"/>
      <c r="AT15" s="28"/>
      <c r="AU15" s="22"/>
      <c r="AV15" s="23">
        <v>63</v>
      </c>
      <c r="AW15" s="28">
        <v>66.3</v>
      </c>
      <c r="AX15" s="22">
        <f t="shared" si="9"/>
        <v>105.23809523809524</v>
      </c>
      <c r="AY15" s="23">
        <v>63</v>
      </c>
      <c r="AZ15" s="28">
        <v>61.6</v>
      </c>
      <c r="BA15" s="22">
        <f t="shared" si="10"/>
        <v>97.77777777777777</v>
      </c>
      <c r="BB15" s="22"/>
      <c r="BC15" s="22"/>
      <c r="BD15" s="22" t="e">
        <f aca="true" t="shared" si="22" ref="BD15:BD24">BC15/BB15*100</f>
        <v>#DIV/0!</v>
      </c>
      <c r="BE15" s="30">
        <v>20</v>
      </c>
      <c r="BF15" s="34">
        <v>19.8</v>
      </c>
      <c r="BG15" s="22">
        <f t="shared" si="11"/>
        <v>99</v>
      </c>
      <c r="BH15" s="22">
        <v>18</v>
      </c>
      <c r="BI15" s="22">
        <v>19.8</v>
      </c>
      <c r="BJ15" s="22">
        <f t="shared" si="12"/>
        <v>110.00000000000001</v>
      </c>
      <c r="BK15" s="22"/>
      <c r="BL15" s="22"/>
      <c r="BM15" s="22"/>
      <c r="BN15" s="22"/>
      <c r="BO15" s="22"/>
      <c r="BP15" s="22" t="e">
        <f t="shared" si="13"/>
        <v>#DIV/0!</v>
      </c>
      <c r="BQ15" s="30">
        <v>2</v>
      </c>
      <c r="BR15" s="30"/>
      <c r="BS15" s="22">
        <f t="shared" si="14"/>
        <v>0</v>
      </c>
      <c r="BT15" s="30">
        <v>2</v>
      </c>
      <c r="BU15" s="30"/>
      <c r="BV15" s="22">
        <f t="shared" si="15"/>
        <v>0</v>
      </c>
      <c r="BW15" s="29"/>
      <c r="BX15" s="29"/>
      <c r="BY15" s="22" t="e">
        <f t="shared" si="16"/>
        <v>#DIV/0!</v>
      </c>
      <c r="BZ15" s="8"/>
      <c r="CA15" s="8"/>
    </row>
    <row r="16" spans="1:79" ht="15">
      <c r="A16" s="21">
        <v>3</v>
      </c>
      <c r="B16" s="26" t="s">
        <v>17</v>
      </c>
      <c r="C16" s="22">
        <f t="shared" si="17"/>
        <v>163.2</v>
      </c>
      <c r="D16" s="22">
        <f t="shared" si="18"/>
        <v>98.5</v>
      </c>
      <c r="E16" s="22">
        <f t="shared" si="0"/>
        <v>60.355392156862756</v>
      </c>
      <c r="F16" s="23">
        <f t="shared" si="19"/>
        <v>50.2</v>
      </c>
      <c r="G16" s="23">
        <f t="shared" si="20"/>
        <v>5.6</v>
      </c>
      <c r="H16" s="22">
        <f t="shared" si="1"/>
        <v>11.155378486055776</v>
      </c>
      <c r="I16" s="24">
        <f t="shared" si="2"/>
        <v>49.7</v>
      </c>
      <c r="J16" s="23">
        <f t="shared" si="3"/>
        <v>4.2</v>
      </c>
      <c r="K16" s="22">
        <f t="shared" si="4"/>
        <v>8.450704225352112</v>
      </c>
      <c r="L16" s="28">
        <v>1.1</v>
      </c>
      <c r="M16" s="28">
        <v>1.9</v>
      </c>
      <c r="N16" s="22">
        <f t="shared" si="5"/>
        <v>172.72727272727272</v>
      </c>
      <c r="O16" s="28"/>
      <c r="P16" s="28">
        <v>-0.1</v>
      </c>
      <c r="Q16" s="22" t="e">
        <f t="shared" si="6"/>
        <v>#DIV/0!</v>
      </c>
      <c r="R16" s="28">
        <v>-1.1</v>
      </c>
      <c r="S16" s="28">
        <v>0.1</v>
      </c>
      <c r="T16" s="22">
        <v>0</v>
      </c>
      <c r="U16" s="28">
        <v>0.2</v>
      </c>
      <c r="V16" s="28">
        <v>2.1</v>
      </c>
      <c r="W16" s="22" t="s">
        <v>52</v>
      </c>
      <c r="X16" s="25">
        <v>49.5</v>
      </c>
      <c r="Y16" s="25">
        <v>0.2</v>
      </c>
      <c r="Z16" s="22">
        <f>Y16/X16*100</f>
        <v>0.40404040404040403</v>
      </c>
      <c r="AA16" s="24">
        <f>+AD16+AJ16+AM16+AP16+AS16</f>
        <v>0.5</v>
      </c>
      <c r="AB16" s="24">
        <f>+AE16+AK16+AN16+AQ16+AT16</f>
        <v>1.4</v>
      </c>
      <c r="AC16" s="22">
        <f t="shared" si="8"/>
        <v>280</v>
      </c>
      <c r="AD16" s="28">
        <v>0</v>
      </c>
      <c r="AE16" s="28">
        <v>1.4</v>
      </c>
      <c r="AF16" s="27" t="e">
        <f>AE16/AD16*100</f>
        <v>#DIV/0!</v>
      </c>
      <c r="AG16" s="23"/>
      <c r="AH16" s="23"/>
      <c r="AI16" s="22"/>
      <c r="AJ16" s="28">
        <v>0.5</v>
      </c>
      <c r="AK16" s="28"/>
      <c r="AL16" s="22">
        <f>AK16/AJ16*100</f>
        <v>0</v>
      </c>
      <c r="AM16" s="23"/>
      <c r="AN16" s="23"/>
      <c r="AO16" s="22"/>
      <c r="AP16" s="25"/>
      <c r="AQ16" s="25"/>
      <c r="AR16" s="22" t="e">
        <f>AQ16/AP16*100</f>
        <v>#DIV/0!</v>
      </c>
      <c r="AS16" s="28"/>
      <c r="AT16" s="28"/>
      <c r="AU16" s="27"/>
      <c r="AV16" s="28">
        <v>113</v>
      </c>
      <c r="AW16" s="28">
        <v>92.9</v>
      </c>
      <c r="AX16" s="22">
        <f t="shared" si="9"/>
        <v>82.21238938053098</v>
      </c>
      <c r="AY16" s="28">
        <v>113</v>
      </c>
      <c r="AZ16" s="28">
        <v>88.2</v>
      </c>
      <c r="BA16" s="22">
        <f t="shared" si="10"/>
        <v>78.05309734513276</v>
      </c>
      <c r="BB16" s="22"/>
      <c r="BC16" s="22"/>
      <c r="BD16" s="22" t="e">
        <f t="shared" si="22"/>
        <v>#DIV/0!</v>
      </c>
      <c r="BE16" s="30">
        <v>25</v>
      </c>
      <c r="BF16" s="34">
        <v>74.4</v>
      </c>
      <c r="BG16" s="22">
        <f t="shared" si="11"/>
        <v>297.6</v>
      </c>
      <c r="BH16" s="22">
        <v>17</v>
      </c>
      <c r="BI16" s="22">
        <v>23.5</v>
      </c>
      <c r="BJ16" s="22">
        <f t="shared" si="12"/>
        <v>138.23529411764704</v>
      </c>
      <c r="BK16" s="25"/>
      <c r="BL16" s="25">
        <v>26</v>
      </c>
      <c r="BM16" s="22" t="e">
        <f>BL16/BK16*100</f>
        <v>#DIV/0!</v>
      </c>
      <c r="BN16" s="22"/>
      <c r="BO16" s="22"/>
      <c r="BP16" s="22" t="e">
        <f t="shared" si="13"/>
        <v>#DIV/0!</v>
      </c>
      <c r="BQ16" s="30">
        <v>8</v>
      </c>
      <c r="BR16" s="34">
        <v>50.9</v>
      </c>
      <c r="BS16" s="22">
        <f t="shared" si="14"/>
        <v>636.25</v>
      </c>
      <c r="BT16" s="29">
        <v>8</v>
      </c>
      <c r="BU16" s="30"/>
      <c r="BV16" s="22">
        <f t="shared" si="15"/>
        <v>0</v>
      </c>
      <c r="BW16" s="29"/>
      <c r="BX16" s="29"/>
      <c r="BY16" s="22" t="e">
        <f t="shared" si="16"/>
        <v>#DIV/0!</v>
      </c>
      <c r="BZ16" s="8"/>
      <c r="CA16" s="8"/>
    </row>
    <row r="17" spans="1:79" ht="30">
      <c r="A17" s="21">
        <v>4</v>
      </c>
      <c r="B17" s="26" t="s">
        <v>18</v>
      </c>
      <c r="C17" s="22">
        <f t="shared" si="17"/>
        <v>100.5</v>
      </c>
      <c r="D17" s="22">
        <f t="shared" si="18"/>
        <v>90.60000000000001</v>
      </c>
      <c r="E17" s="22">
        <f t="shared" si="0"/>
        <v>90.1492537313433</v>
      </c>
      <c r="F17" s="23">
        <f t="shared" si="19"/>
        <v>20.4</v>
      </c>
      <c r="G17" s="23">
        <f t="shared" si="20"/>
        <v>27.900000000000002</v>
      </c>
      <c r="H17" s="22">
        <f t="shared" si="1"/>
        <v>136.76470588235296</v>
      </c>
      <c r="I17" s="24">
        <f t="shared" si="2"/>
        <v>18.5</v>
      </c>
      <c r="J17" s="23">
        <f t="shared" si="3"/>
        <v>24.200000000000003</v>
      </c>
      <c r="K17" s="22">
        <f t="shared" si="4"/>
        <v>130.81081081081084</v>
      </c>
      <c r="L17" s="28">
        <v>16.4</v>
      </c>
      <c r="M17" s="28">
        <v>19.6</v>
      </c>
      <c r="N17" s="22">
        <f t="shared" si="5"/>
        <v>119.51219512195124</v>
      </c>
      <c r="O17" s="28"/>
      <c r="P17" s="28"/>
      <c r="Q17" s="22" t="e">
        <f t="shared" si="6"/>
        <v>#DIV/0!</v>
      </c>
      <c r="R17" s="28">
        <v>0.8</v>
      </c>
      <c r="S17" s="28">
        <v>0.1</v>
      </c>
      <c r="T17" s="22">
        <f t="shared" si="7"/>
        <v>12.5</v>
      </c>
      <c r="U17" s="28">
        <v>0.1</v>
      </c>
      <c r="V17" s="28">
        <v>4.1</v>
      </c>
      <c r="W17" s="22" t="s">
        <v>45</v>
      </c>
      <c r="X17" s="25">
        <v>1.2</v>
      </c>
      <c r="Y17" s="25">
        <v>0.4</v>
      </c>
      <c r="Z17" s="22">
        <f>Y17/X17*100</f>
        <v>33.333333333333336</v>
      </c>
      <c r="AA17" s="24">
        <f t="shared" si="21"/>
        <v>1.9000000000000001</v>
      </c>
      <c r="AB17" s="24">
        <v>3.7</v>
      </c>
      <c r="AC17" s="22">
        <f>AB17/AA17*100</f>
        <v>194.73684210526315</v>
      </c>
      <c r="AD17" s="23">
        <v>1.8</v>
      </c>
      <c r="AE17" s="28"/>
      <c r="AF17" s="27">
        <f>AE17/AD17*100</f>
        <v>0</v>
      </c>
      <c r="AG17" s="23"/>
      <c r="AH17" s="23"/>
      <c r="AI17" s="22"/>
      <c r="AJ17" s="28">
        <v>0.1</v>
      </c>
      <c r="AK17" s="28"/>
      <c r="AL17" s="22">
        <f>AK17/AJ17*100</f>
        <v>0</v>
      </c>
      <c r="AM17" s="28"/>
      <c r="AN17" s="28"/>
      <c r="AO17" s="22"/>
      <c r="AP17" s="25"/>
      <c r="AQ17" s="25"/>
      <c r="AR17" s="22" t="e">
        <f>AQ17/AP17*100</f>
        <v>#DIV/0!</v>
      </c>
      <c r="AS17" s="28"/>
      <c r="AT17" s="28"/>
      <c r="AU17" s="22"/>
      <c r="AV17" s="28">
        <v>80.1</v>
      </c>
      <c r="AW17" s="28">
        <v>62.7</v>
      </c>
      <c r="AX17" s="22">
        <f t="shared" si="9"/>
        <v>78.27715355805245</v>
      </c>
      <c r="AY17" s="28">
        <v>80.1</v>
      </c>
      <c r="AZ17" s="28">
        <v>58</v>
      </c>
      <c r="BA17" s="22">
        <f t="shared" si="10"/>
        <v>72.40948813982523</v>
      </c>
      <c r="BB17" s="22"/>
      <c r="BC17" s="22"/>
      <c r="BD17" s="22" t="e">
        <f t="shared" si="22"/>
        <v>#DIV/0!</v>
      </c>
      <c r="BE17" s="30">
        <v>105.6</v>
      </c>
      <c r="BF17" s="34">
        <v>65.2</v>
      </c>
      <c r="BG17" s="22">
        <f t="shared" si="11"/>
        <v>61.74242424242424</v>
      </c>
      <c r="BH17" s="22">
        <v>65.2</v>
      </c>
      <c r="BI17" s="22">
        <v>65.2</v>
      </c>
      <c r="BJ17" s="22">
        <f t="shared" si="12"/>
        <v>100</v>
      </c>
      <c r="BK17" s="22"/>
      <c r="BL17" s="22"/>
      <c r="BM17" s="22"/>
      <c r="BN17" s="22"/>
      <c r="BO17" s="22"/>
      <c r="BP17" s="22" t="e">
        <f t="shared" si="13"/>
        <v>#DIV/0!</v>
      </c>
      <c r="BQ17" s="29">
        <v>40.4</v>
      </c>
      <c r="BR17" s="29"/>
      <c r="BS17" s="22">
        <f t="shared" si="14"/>
        <v>0</v>
      </c>
      <c r="BT17" s="29">
        <v>40</v>
      </c>
      <c r="BU17" s="29"/>
      <c r="BV17" s="22">
        <f t="shared" si="15"/>
        <v>0</v>
      </c>
      <c r="BW17" s="29"/>
      <c r="BX17" s="30"/>
      <c r="BY17" s="22" t="e">
        <f t="shared" si="16"/>
        <v>#DIV/0!</v>
      </c>
      <c r="BZ17" s="8"/>
      <c r="CA17" s="8"/>
    </row>
    <row r="18" spans="1:79" ht="30">
      <c r="A18" s="21">
        <v>5</v>
      </c>
      <c r="B18" s="26" t="s">
        <v>19</v>
      </c>
      <c r="C18" s="22">
        <f t="shared" si="17"/>
        <v>84.1</v>
      </c>
      <c r="D18" s="22">
        <f t="shared" si="18"/>
        <v>114.6</v>
      </c>
      <c r="E18" s="22">
        <f t="shared" si="0"/>
        <v>136.26634958382877</v>
      </c>
      <c r="F18" s="23">
        <f t="shared" si="19"/>
        <v>12.299999999999999</v>
      </c>
      <c r="G18" s="23">
        <f t="shared" si="20"/>
        <v>40.3</v>
      </c>
      <c r="H18" s="22">
        <f t="shared" si="1"/>
        <v>327.6422764227642</v>
      </c>
      <c r="I18" s="24">
        <f t="shared" si="2"/>
        <v>10.2</v>
      </c>
      <c r="J18" s="23">
        <f>+M18+P18+S18+V18+Y18</f>
        <v>19.599999999999998</v>
      </c>
      <c r="K18" s="22">
        <f t="shared" si="4"/>
        <v>192.156862745098</v>
      </c>
      <c r="L18" s="28">
        <v>7</v>
      </c>
      <c r="M18" s="28">
        <v>6.4</v>
      </c>
      <c r="N18" s="22">
        <f t="shared" si="5"/>
        <v>91.42857142857143</v>
      </c>
      <c r="O18" s="28"/>
      <c r="P18" s="28"/>
      <c r="Q18" s="22" t="e">
        <f t="shared" si="6"/>
        <v>#DIV/0!</v>
      </c>
      <c r="R18" s="28">
        <v>0.7</v>
      </c>
      <c r="S18" s="28"/>
      <c r="T18" s="22">
        <f t="shared" si="7"/>
        <v>0</v>
      </c>
      <c r="U18" s="28">
        <v>1.8</v>
      </c>
      <c r="V18" s="28">
        <v>13</v>
      </c>
      <c r="W18" s="22" t="s">
        <v>53</v>
      </c>
      <c r="X18" s="25">
        <v>0.7</v>
      </c>
      <c r="Y18" s="25">
        <v>0.2</v>
      </c>
      <c r="Z18" s="22">
        <f>Y18/X18*100</f>
        <v>28.571428571428577</v>
      </c>
      <c r="AA18" s="24">
        <f t="shared" si="21"/>
        <v>2.1</v>
      </c>
      <c r="AB18" s="24">
        <f>+AE18+AK18+AN18+AQ18+AT18+20.7</f>
        <v>20.7</v>
      </c>
      <c r="AC18" s="22" t="s">
        <v>57</v>
      </c>
      <c r="AD18" s="28">
        <v>1.8</v>
      </c>
      <c r="AE18" s="28"/>
      <c r="AF18" s="27">
        <f aca="true" t="shared" si="23" ref="AF18:AF24">AE18/AD18*100</f>
        <v>0</v>
      </c>
      <c r="AG18" s="23"/>
      <c r="AH18" s="23"/>
      <c r="AI18" s="22"/>
      <c r="AJ18" s="28">
        <v>0.3</v>
      </c>
      <c r="AK18" s="28"/>
      <c r="AL18" s="22">
        <f>AK18/AJ18*100</f>
        <v>0</v>
      </c>
      <c r="AM18" s="23"/>
      <c r="AN18" s="23"/>
      <c r="AO18" s="22"/>
      <c r="AP18" s="25"/>
      <c r="AQ18" s="25"/>
      <c r="AR18" s="22" t="s">
        <v>45</v>
      </c>
      <c r="AS18" s="28"/>
      <c r="AT18" s="28"/>
      <c r="AU18" s="22"/>
      <c r="AV18" s="28">
        <v>71.8</v>
      </c>
      <c r="AW18" s="28">
        <v>74.3</v>
      </c>
      <c r="AX18" s="22">
        <f t="shared" si="9"/>
        <v>103.48189415041782</v>
      </c>
      <c r="AY18" s="28">
        <v>71.8</v>
      </c>
      <c r="AZ18" s="28">
        <v>69.6</v>
      </c>
      <c r="BA18" s="22">
        <f t="shared" si="10"/>
        <v>96.9359331476323</v>
      </c>
      <c r="BB18" s="22"/>
      <c r="BC18" s="22"/>
      <c r="BD18" s="22" t="e">
        <f t="shared" si="22"/>
        <v>#DIV/0!</v>
      </c>
      <c r="BE18" s="30">
        <v>21</v>
      </c>
      <c r="BF18" s="34">
        <v>53.8</v>
      </c>
      <c r="BG18" s="22">
        <f t="shared" si="11"/>
        <v>256.19047619047615</v>
      </c>
      <c r="BH18" s="22">
        <v>17</v>
      </c>
      <c r="BI18" s="22">
        <v>17.6</v>
      </c>
      <c r="BJ18" s="22">
        <f t="shared" si="12"/>
        <v>103.5294117647059</v>
      </c>
      <c r="BK18" s="22"/>
      <c r="BL18" s="22">
        <v>3</v>
      </c>
      <c r="BM18" s="22" t="e">
        <f>BL18/BK18*100</f>
        <v>#DIV/0!</v>
      </c>
      <c r="BN18" s="22"/>
      <c r="BO18" s="22"/>
      <c r="BP18" s="22" t="e">
        <f t="shared" si="13"/>
        <v>#DIV/0!</v>
      </c>
      <c r="BQ18" s="30">
        <v>4</v>
      </c>
      <c r="BR18" s="30">
        <v>36.2</v>
      </c>
      <c r="BS18" s="22">
        <f t="shared" si="14"/>
        <v>905.0000000000001</v>
      </c>
      <c r="BT18" s="30">
        <v>4</v>
      </c>
      <c r="BU18" s="30"/>
      <c r="BV18" s="22">
        <f t="shared" si="15"/>
        <v>0</v>
      </c>
      <c r="BW18" s="29"/>
      <c r="BX18" s="30"/>
      <c r="BY18" s="22" t="e">
        <f t="shared" si="16"/>
        <v>#DIV/0!</v>
      </c>
      <c r="BZ18" s="8"/>
      <c r="CA18" s="8"/>
    </row>
    <row r="19" spans="1:79" ht="30">
      <c r="A19" s="21">
        <v>6</v>
      </c>
      <c r="B19" s="26" t="s">
        <v>20</v>
      </c>
      <c r="C19" s="22">
        <f t="shared" si="17"/>
        <v>85.2</v>
      </c>
      <c r="D19" s="22">
        <f t="shared" si="18"/>
        <v>70.39999999999999</v>
      </c>
      <c r="E19" s="22">
        <f t="shared" si="0"/>
        <v>82.62910798122064</v>
      </c>
      <c r="F19" s="23">
        <f t="shared" si="19"/>
        <v>15.499999999999998</v>
      </c>
      <c r="G19" s="23">
        <f t="shared" si="20"/>
        <v>2.1</v>
      </c>
      <c r="H19" s="22">
        <f t="shared" si="1"/>
        <v>13.548387096774196</v>
      </c>
      <c r="I19" s="24">
        <f t="shared" si="2"/>
        <v>15.499999999999998</v>
      </c>
      <c r="J19" s="23">
        <f t="shared" si="3"/>
        <v>2.1</v>
      </c>
      <c r="K19" s="22"/>
      <c r="L19" s="28">
        <v>0.6</v>
      </c>
      <c r="M19" s="28">
        <v>1.3</v>
      </c>
      <c r="N19" s="22">
        <f t="shared" si="5"/>
        <v>216.66666666666669</v>
      </c>
      <c r="O19" s="28"/>
      <c r="P19" s="28"/>
      <c r="Q19" s="22" t="e">
        <f t="shared" si="6"/>
        <v>#DIV/0!</v>
      </c>
      <c r="R19" s="28">
        <v>0.6</v>
      </c>
      <c r="S19" s="28"/>
      <c r="T19" s="22">
        <f t="shared" si="7"/>
        <v>0</v>
      </c>
      <c r="U19" s="28">
        <v>12.7</v>
      </c>
      <c r="V19" s="28">
        <v>-1.2</v>
      </c>
      <c r="W19" s="22"/>
      <c r="X19" s="25">
        <v>1.6</v>
      </c>
      <c r="Y19" s="25">
        <v>2</v>
      </c>
      <c r="Z19" s="22">
        <f aca="true" t="shared" si="24" ref="Z19:Z25">Y19/X19*100</f>
        <v>125</v>
      </c>
      <c r="AA19" s="24">
        <f t="shared" si="21"/>
        <v>0</v>
      </c>
      <c r="AB19" s="24">
        <f>+AE19+AK19+AN19+AQ19+AT19</f>
        <v>0</v>
      </c>
      <c r="AC19" s="22" t="e">
        <f t="shared" si="8"/>
        <v>#DIV/0!</v>
      </c>
      <c r="AD19" s="23">
        <v>0</v>
      </c>
      <c r="AE19" s="25"/>
      <c r="AF19" s="27" t="e">
        <f t="shared" si="23"/>
        <v>#DIV/0!</v>
      </c>
      <c r="AG19" s="23"/>
      <c r="AH19" s="23"/>
      <c r="AI19" s="22"/>
      <c r="AJ19" s="28"/>
      <c r="AK19" s="28"/>
      <c r="AL19" s="22" t="e">
        <f>AK19/AJ19*100</f>
        <v>#DIV/0!</v>
      </c>
      <c r="AM19" s="23"/>
      <c r="AN19" s="23"/>
      <c r="AO19" s="22"/>
      <c r="AP19" s="25"/>
      <c r="AQ19" s="25"/>
      <c r="AR19" s="22" t="e">
        <f aca="true" t="shared" si="25" ref="AR19:AR25">AQ19/AP19*100</f>
        <v>#DIV/0!</v>
      </c>
      <c r="AS19" s="28"/>
      <c r="AT19" s="28"/>
      <c r="AU19" s="22" t="e">
        <f>AT19/AS19*100</f>
        <v>#DIV/0!</v>
      </c>
      <c r="AV19" s="28">
        <v>69.7</v>
      </c>
      <c r="AW19" s="28">
        <v>68.3</v>
      </c>
      <c r="AX19" s="22">
        <f>AW19/AV19*100</f>
        <v>97.99139167862266</v>
      </c>
      <c r="AY19" s="28">
        <v>69.7</v>
      </c>
      <c r="AZ19" s="28">
        <v>63.5</v>
      </c>
      <c r="BA19" s="22">
        <f t="shared" si="10"/>
        <v>91.10473457675752</v>
      </c>
      <c r="BB19" s="22"/>
      <c r="BC19" s="22"/>
      <c r="BD19" s="22" t="e">
        <f t="shared" si="22"/>
        <v>#DIV/0!</v>
      </c>
      <c r="BE19" s="30">
        <v>22</v>
      </c>
      <c r="BF19" s="30">
        <v>74.7</v>
      </c>
      <c r="BG19" s="22">
        <f t="shared" si="11"/>
        <v>339.54545454545456</v>
      </c>
      <c r="BH19" s="22">
        <v>17</v>
      </c>
      <c r="BI19" s="22">
        <v>54.3</v>
      </c>
      <c r="BJ19" s="22">
        <f t="shared" si="12"/>
        <v>319.4117647058823</v>
      </c>
      <c r="BK19" s="22"/>
      <c r="BL19" s="22">
        <v>6</v>
      </c>
      <c r="BM19" s="22" t="e">
        <f>BL19/BK19*100</f>
        <v>#DIV/0!</v>
      </c>
      <c r="BN19" s="22"/>
      <c r="BO19" s="22">
        <v>20.4</v>
      </c>
      <c r="BP19" s="22" t="e">
        <f t="shared" si="13"/>
        <v>#DIV/0!</v>
      </c>
      <c r="BQ19" s="30">
        <v>5</v>
      </c>
      <c r="BR19" s="30"/>
      <c r="BS19" s="22">
        <f t="shared" si="14"/>
        <v>0</v>
      </c>
      <c r="BT19" s="30">
        <v>5</v>
      </c>
      <c r="BU19" s="30"/>
      <c r="BV19" s="22">
        <f t="shared" si="15"/>
        <v>0</v>
      </c>
      <c r="BW19" s="30"/>
      <c r="BX19" s="30"/>
      <c r="BY19" s="22" t="e">
        <f t="shared" si="16"/>
        <v>#DIV/0!</v>
      </c>
      <c r="BZ19" s="8"/>
      <c r="CA19" s="8"/>
    </row>
    <row r="20" spans="1:79" ht="17.25" customHeight="1">
      <c r="A20" s="21">
        <v>7</v>
      </c>
      <c r="B20" s="26" t="s">
        <v>21</v>
      </c>
      <c r="C20" s="22">
        <f t="shared" si="17"/>
        <v>201</v>
      </c>
      <c r="D20" s="22">
        <f t="shared" si="18"/>
        <v>72.3</v>
      </c>
      <c r="E20" s="22">
        <f t="shared" si="0"/>
        <v>35.97014925373134</v>
      </c>
      <c r="F20" s="23">
        <f t="shared" si="19"/>
        <v>160.3</v>
      </c>
      <c r="G20" s="23">
        <f t="shared" si="20"/>
        <v>31</v>
      </c>
      <c r="H20" s="22">
        <f t="shared" si="1"/>
        <v>19.33873986275733</v>
      </c>
      <c r="I20" s="24">
        <f>+L20+O20+R20+U20+X20</f>
        <v>32.2</v>
      </c>
      <c r="J20" s="23">
        <f>+M20+P20+S20+V20+Y20</f>
        <v>25.8</v>
      </c>
      <c r="K20" s="22">
        <f t="shared" si="4"/>
        <v>80.12422360248446</v>
      </c>
      <c r="L20" s="28">
        <v>29.5</v>
      </c>
      <c r="M20" s="28">
        <v>12.5</v>
      </c>
      <c r="N20" s="22">
        <f t="shared" si="5"/>
        <v>42.3728813559322</v>
      </c>
      <c r="O20" s="28"/>
      <c r="P20" s="28">
        <v>0.3</v>
      </c>
      <c r="Q20" s="22" t="e">
        <f t="shared" si="6"/>
        <v>#DIV/0!</v>
      </c>
      <c r="R20" s="28">
        <v>1.5</v>
      </c>
      <c r="S20" s="28">
        <v>0.1</v>
      </c>
      <c r="T20" s="22">
        <f t="shared" si="7"/>
        <v>6.666666666666667</v>
      </c>
      <c r="U20" s="28">
        <v>0.7</v>
      </c>
      <c r="V20" s="28">
        <v>11.6</v>
      </c>
      <c r="W20" s="22" t="s">
        <v>54</v>
      </c>
      <c r="X20" s="25">
        <v>0.5</v>
      </c>
      <c r="Y20" s="25">
        <v>1.3</v>
      </c>
      <c r="Z20" s="22">
        <f>Y20/X20*100</f>
        <v>260</v>
      </c>
      <c r="AA20" s="24">
        <f>+AD20+AJ20+AM20+AP20+AS20</f>
        <v>128.1</v>
      </c>
      <c r="AB20" s="24">
        <f>+AE20+AK20+AN20+AQ20+AT20+5.2</f>
        <v>5.2</v>
      </c>
      <c r="AC20" s="27">
        <f t="shared" si="8"/>
        <v>4.059328649492584</v>
      </c>
      <c r="AD20" s="28">
        <v>9.3</v>
      </c>
      <c r="AE20" s="28"/>
      <c r="AF20" s="27">
        <f t="shared" si="23"/>
        <v>0</v>
      </c>
      <c r="AG20" s="23"/>
      <c r="AH20" s="23"/>
      <c r="AI20" s="22"/>
      <c r="AJ20" s="28">
        <v>0.4</v>
      </c>
      <c r="AK20" s="28"/>
      <c r="AL20" s="22">
        <f aca="true" t="shared" si="26" ref="AL20:AL25">AK20/AJ20*100</f>
        <v>0</v>
      </c>
      <c r="AM20" s="23"/>
      <c r="AN20" s="23"/>
      <c r="AO20" s="22"/>
      <c r="AP20" s="25">
        <v>118.4</v>
      </c>
      <c r="AQ20" s="25"/>
      <c r="AR20" s="22">
        <f t="shared" si="25"/>
        <v>0</v>
      </c>
      <c r="AS20" s="28"/>
      <c r="AT20" s="28"/>
      <c r="AU20" s="22"/>
      <c r="AV20" s="28">
        <v>40.7</v>
      </c>
      <c r="AW20" s="28">
        <v>41.3</v>
      </c>
      <c r="AX20" s="22">
        <f>AW20/AV20*100</f>
        <v>101.47420147420145</v>
      </c>
      <c r="AY20" s="28">
        <v>40.7</v>
      </c>
      <c r="AZ20" s="28">
        <v>36.5</v>
      </c>
      <c r="BA20" s="22">
        <f t="shared" si="10"/>
        <v>89.68058968058968</v>
      </c>
      <c r="BB20" s="22"/>
      <c r="BC20" s="22"/>
      <c r="BD20" s="22" t="e">
        <f t="shared" si="22"/>
        <v>#DIV/0!</v>
      </c>
      <c r="BE20" s="29">
        <v>15.7</v>
      </c>
      <c r="BF20" s="30">
        <v>109.7</v>
      </c>
      <c r="BG20" s="22">
        <f t="shared" si="11"/>
        <v>698.7261146496816</v>
      </c>
      <c r="BH20" s="22">
        <v>10</v>
      </c>
      <c r="BI20" s="22">
        <v>91.6</v>
      </c>
      <c r="BJ20" s="22">
        <f t="shared" si="12"/>
        <v>916</v>
      </c>
      <c r="BK20" s="22"/>
      <c r="BL20" s="22">
        <v>78.1</v>
      </c>
      <c r="BM20" s="27" t="s">
        <v>46</v>
      </c>
      <c r="BN20" s="22"/>
      <c r="BO20" s="22">
        <v>18</v>
      </c>
      <c r="BP20" s="22" t="e">
        <f t="shared" si="13"/>
        <v>#DIV/0!</v>
      </c>
      <c r="BQ20" s="30">
        <v>5.7</v>
      </c>
      <c r="BR20" s="30"/>
      <c r="BS20" s="22">
        <f t="shared" si="14"/>
        <v>0</v>
      </c>
      <c r="BT20" s="30">
        <v>5.7</v>
      </c>
      <c r="BU20" s="34"/>
      <c r="BV20" s="22">
        <f t="shared" si="15"/>
        <v>0</v>
      </c>
      <c r="BW20" s="29"/>
      <c r="BX20" s="29"/>
      <c r="BY20" s="22" t="e">
        <f t="shared" si="16"/>
        <v>#DIV/0!</v>
      </c>
      <c r="BZ20" s="8"/>
      <c r="CA20" s="8"/>
    </row>
    <row r="21" spans="1:79" ht="15">
      <c r="A21" s="21">
        <v>8</v>
      </c>
      <c r="B21" s="26" t="s">
        <v>22</v>
      </c>
      <c r="C21" s="22">
        <f t="shared" si="17"/>
        <v>96.5</v>
      </c>
      <c r="D21" s="22">
        <f t="shared" si="18"/>
        <v>87.5</v>
      </c>
      <c r="E21" s="22">
        <f t="shared" si="0"/>
        <v>90.67357512953367</v>
      </c>
      <c r="F21" s="23">
        <f t="shared" si="19"/>
        <v>7.6</v>
      </c>
      <c r="G21" s="23">
        <f t="shared" si="20"/>
        <v>6.7</v>
      </c>
      <c r="H21" s="22">
        <f t="shared" si="1"/>
        <v>88.15789473684211</v>
      </c>
      <c r="I21" s="24">
        <f t="shared" si="2"/>
        <v>3.5999999999999996</v>
      </c>
      <c r="J21" s="23">
        <f>+M21+P21+S21+V21+Y21</f>
        <v>5.4</v>
      </c>
      <c r="K21" s="22">
        <f t="shared" si="4"/>
        <v>150.00000000000003</v>
      </c>
      <c r="L21" s="28">
        <v>1.7</v>
      </c>
      <c r="M21" s="28">
        <v>1.1</v>
      </c>
      <c r="N21" s="22">
        <f t="shared" si="5"/>
        <v>64.70588235294117</v>
      </c>
      <c r="O21" s="28"/>
      <c r="P21" s="28">
        <v>0.6</v>
      </c>
      <c r="Q21" s="22"/>
      <c r="R21" s="28">
        <v>1.4</v>
      </c>
      <c r="S21" s="28">
        <v>0.3</v>
      </c>
      <c r="T21" s="22">
        <f t="shared" si="7"/>
        <v>21.42857142857143</v>
      </c>
      <c r="U21" s="28"/>
      <c r="V21" s="28">
        <v>2.7</v>
      </c>
      <c r="W21" s="22" t="e">
        <f>V21/U21*100</f>
        <v>#DIV/0!</v>
      </c>
      <c r="X21" s="25">
        <v>0.5</v>
      </c>
      <c r="Y21" s="25">
        <v>0.7</v>
      </c>
      <c r="Z21" s="22">
        <f>Y21/X21*100</f>
        <v>140</v>
      </c>
      <c r="AA21" s="24">
        <f t="shared" si="21"/>
        <v>4</v>
      </c>
      <c r="AB21" s="24">
        <f>+AE21+AK21+AN21+AQ21+AT2+1.3</f>
        <v>1.3</v>
      </c>
      <c r="AC21" s="22">
        <f t="shared" si="8"/>
        <v>32.5</v>
      </c>
      <c r="AD21" s="23">
        <v>3.9</v>
      </c>
      <c r="AE21" s="28"/>
      <c r="AF21" s="27">
        <f t="shared" si="23"/>
        <v>0</v>
      </c>
      <c r="AG21" s="23"/>
      <c r="AH21" s="23"/>
      <c r="AI21" s="22"/>
      <c r="AJ21" s="28"/>
      <c r="AK21" s="28"/>
      <c r="AL21" s="22" t="e">
        <f t="shared" si="26"/>
        <v>#DIV/0!</v>
      </c>
      <c r="AM21" s="23">
        <v>0.1</v>
      </c>
      <c r="AN21" s="28"/>
      <c r="AO21" s="22">
        <f>AN21/AM21*100</f>
        <v>0</v>
      </c>
      <c r="AP21" s="25"/>
      <c r="AQ21" s="25"/>
      <c r="AR21" s="22" t="e">
        <f t="shared" si="25"/>
        <v>#DIV/0!</v>
      </c>
      <c r="AS21" s="28"/>
      <c r="AT21" s="28"/>
      <c r="AU21" s="22"/>
      <c r="AV21" s="28">
        <v>88.9</v>
      </c>
      <c r="AW21" s="28">
        <v>80.8</v>
      </c>
      <c r="AX21" s="22">
        <f t="shared" si="9"/>
        <v>90.88863892013498</v>
      </c>
      <c r="AY21" s="28">
        <v>88.9</v>
      </c>
      <c r="AZ21" s="28">
        <v>76</v>
      </c>
      <c r="BA21" s="22">
        <f t="shared" si="10"/>
        <v>85.48931383577052</v>
      </c>
      <c r="BB21" s="22"/>
      <c r="BC21" s="22"/>
      <c r="BD21" s="22" t="e">
        <f t="shared" si="22"/>
        <v>#DIV/0!</v>
      </c>
      <c r="BE21" s="30">
        <v>63.8</v>
      </c>
      <c r="BF21" s="30">
        <v>98.1</v>
      </c>
      <c r="BG21" s="22">
        <f t="shared" si="11"/>
        <v>153.76175548589342</v>
      </c>
      <c r="BH21" s="22">
        <v>36.4</v>
      </c>
      <c r="BI21" s="22">
        <v>80.3</v>
      </c>
      <c r="BJ21" s="22">
        <f t="shared" si="12"/>
        <v>220.60439560439562</v>
      </c>
      <c r="BK21" s="22"/>
      <c r="BL21" s="22">
        <v>20.4</v>
      </c>
      <c r="BM21" s="22" t="e">
        <f>BL21/BK21*100</f>
        <v>#DIV/0!</v>
      </c>
      <c r="BN21" s="22"/>
      <c r="BO21" s="22">
        <v>17.9</v>
      </c>
      <c r="BP21" s="22" t="e">
        <f t="shared" si="13"/>
        <v>#DIV/0!</v>
      </c>
      <c r="BQ21" s="30">
        <v>27.3</v>
      </c>
      <c r="BR21" s="30"/>
      <c r="BS21" s="22">
        <f t="shared" si="14"/>
        <v>0</v>
      </c>
      <c r="BT21" s="30">
        <v>27.3</v>
      </c>
      <c r="BU21" s="30"/>
      <c r="BV21" s="22">
        <f t="shared" si="15"/>
        <v>0</v>
      </c>
      <c r="BW21" s="30"/>
      <c r="BX21" s="30"/>
      <c r="BY21" s="22" t="e">
        <f t="shared" si="16"/>
        <v>#DIV/0!</v>
      </c>
      <c r="BZ21" s="8"/>
      <c r="CA21" s="8"/>
    </row>
    <row r="22" spans="1:79" ht="15">
      <c r="A22" s="21">
        <v>9</v>
      </c>
      <c r="B22" s="26" t="s">
        <v>23</v>
      </c>
      <c r="C22" s="22">
        <f t="shared" si="17"/>
        <v>116</v>
      </c>
      <c r="D22" s="22">
        <f t="shared" si="18"/>
        <v>111.1</v>
      </c>
      <c r="E22" s="22">
        <f t="shared" si="0"/>
        <v>95.77586206896551</v>
      </c>
      <c r="F22" s="23">
        <f t="shared" si="19"/>
        <v>34.8</v>
      </c>
      <c r="G22" s="23">
        <f t="shared" si="20"/>
        <v>16.1</v>
      </c>
      <c r="H22" s="22">
        <f t="shared" si="1"/>
        <v>46.26436781609196</v>
      </c>
      <c r="I22" s="24">
        <f>+L22+O22+R22+U22+X22</f>
        <v>30</v>
      </c>
      <c r="J22" s="23">
        <f>+M22+P22+S22+V22+Y22</f>
        <v>4.5</v>
      </c>
      <c r="K22" s="22">
        <f t="shared" si="4"/>
        <v>15</v>
      </c>
      <c r="L22" s="28">
        <v>0.8</v>
      </c>
      <c r="M22" s="28">
        <v>1.2</v>
      </c>
      <c r="N22" s="22">
        <f t="shared" si="5"/>
        <v>149.99999999999997</v>
      </c>
      <c r="O22" s="28"/>
      <c r="P22" s="28">
        <v>0.2</v>
      </c>
      <c r="Q22" s="22" t="e">
        <f>P22/O22*100</f>
        <v>#DIV/0!</v>
      </c>
      <c r="R22" s="28">
        <v>0.6</v>
      </c>
      <c r="S22" s="28"/>
      <c r="T22" s="22">
        <f t="shared" si="7"/>
        <v>0</v>
      </c>
      <c r="U22" s="28">
        <v>0.2</v>
      </c>
      <c r="V22" s="28">
        <v>2.2</v>
      </c>
      <c r="W22" s="22" t="s">
        <v>55</v>
      </c>
      <c r="X22" s="25">
        <v>28.4</v>
      </c>
      <c r="Y22" s="25">
        <v>0.9</v>
      </c>
      <c r="Z22" s="22">
        <f>Y22/X22*100</f>
        <v>3.169014084507042</v>
      </c>
      <c r="AA22" s="24">
        <f t="shared" si="21"/>
        <v>4.8</v>
      </c>
      <c r="AB22" s="24">
        <f>+AE22+AK22+AN22+AQ22+AT22+11.6</f>
        <v>11.6</v>
      </c>
      <c r="AC22" s="22">
        <f>AB22/AA22*100</f>
        <v>241.66666666666666</v>
      </c>
      <c r="AD22" s="23">
        <v>4.8</v>
      </c>
      <c r="AE22" s="28"/>
      <c r="AF22" s="27">
        <f t="shared" si="23"/>
        <v>0</v>
      </c>
      <c r="AG22" s="23"/>
      <c r="AH22" s="23"/>
      <c r="AI22" s="22"/>
      <c r="AJ22" s="28"/>
      <c r="AK22" s="28"/>
      <c r="AL22" s="22" t="e">
        <f>AK22/AJ22*100</f>
        <v>#DIV/0!</v>
      </c>
      <c r="AM22" s="23"/>
      <c r="AN22" s="23"/>
      <c r="AO22" s="22"/>
      <c r="AP22" s="25"/>
      <c r="AQ22" s="25"/>
      <c r="AR22" s="22" t="e">
        <f t="shared" si="25"/>
        <v>#DIV/0!</v>
      </c>
      <c r="AS22" s="25"/>
      <c r="AT22" s="23"/>
      <c r="AU22" s="22"/>
      <c r="AV22" s="28">
        <v>81.2</v>
      </c>
      <c r="AW22" s="28">
        <v>95</v>
      </c>
      <c r="AX22" s="22">
        <f t="shared" si="9"/>
        <v>116.99507389162562</v>
      </c>
      <c r="AY22" s="28">
        <v>81.2</v>
      </c>
      <c r="AZ22" s="28">
        <v>90.2</v>
      </c>
      <c r="BA22" s="22">
        <f t="shared" si="10"/>
        <v>111.08374384236453</v>
      </c>
      <c r="BB22" s="22"/>
      <c r="BC22" s="22"/>
      <c r="BD22" s="22" t="e">
        <f t="shared" si="22"/>
        <v>#DIV/0!</v>
      </c>
      <c r="BE22" s="30">
        <v>20</v>
      </c>
      <c r="BF22" s="30">
        <v>60.7</v>
      </c>
      <c r="BG22" s="22">
        <f t="shared" si="11"/>
        <v>303.5</v>
      </c>
      <c r="BH22" s="22">
        <v>13</v>
      </c>
      <c r="BI22" s="22">
        <v>12.9</v>
      </c>
      <c r="BJ22" s="22">
        <f t="shared" si="12"/>
        <v>99.23076923076923</v>
      </c>
      <c r="BK22" s="22"/>
      <c r="BL22" s="22"/>
      <c r="BM22" s="22"/>
      <c r="BN22" s="22"/>
      <c r="BO22" s="22"/>
      <c r="BP22" s="22" t="e">
        <f t="shared" si="13"/>
        <v>#DIV/0!</v>
      </c>
      <c r="BQ22" s="30">
        <v>7</v>
      </c>
      <c r="BR22" s="30">
        <v>47.7</v>
      </c>
      <c r="BS22" s="22">
        <f t="shared" si="14"/>
        <v>681.4285714285714</v>
      </c>
      <c r="BT22" s="30">
        <v>7</v>
      </c>
      <c r="BU22" s="30"/>
      <c r="BV22" s="22">
        <f t="shared" si="15"/>
        <v>0</v>
      </c>
      <c r="BW22" s="30"/>
      <c r="BX22" s="30"/>
      <c r="BY22" s="22" t="e">
        <f t="shared" si="16"/>
        <v>#DIV/0!</v>
      </c>
      <c r="BZ22" s="8"/>
      <c r="CA22" s="8"/>
    </row>
    <row r="23" spans="1:79" ht="16.5" customHeight="1">
      <c r="A23" s="21">
        <v>10</v>
      </c>
      <c r="B23" s="26" t="s">
        <v>24</v>
      </c>
      <c r="C23" s="22">
        <f t="shared" si="17"/>
        <v>86.6</v>
      </c>
      <c r="D23" s="22">
        <f t="shared" si="18"/>
        <v>99.3</v>
      </c>
      <c r="E23" s="22">
        <f t="shared" si="0"/>
        <v>114.66512702078522</v>
      </c>
      <c r="F23" s="23">
        <f t="shared" si="19"/>
        <v>33.8</v>
      </c>
      <c r="G23" s="23">
        <f t="shared" si="20"/>
        <v>42.3</v>
      </c>
      <c r="H23" s="22">
        <f t="shared" si="1"/>
        <v>125.14792899408285</v>
      </c>
      <c r="I23" s="24">
        <f>+L23+O23+R23+U23+X23</f>
        <v>29.4</v>
      </c>
      <c r="J23" s="23">
        <f>+M23+P23+S23+V23+Y23</f>
        <v>34.5</v>
      </c>
      <c r="K23" s="22">
        <f t="shared" si="4"/>
        <v>117.34693877551021</v>
      </c>
      <c r="L23" s="28">
        <v>1.1</v>
      </c>
      <c r="M23" s="28">
        <v>2.3</v>
      </c>
      <c r="N23" s="22">
        <f t="shared" si="5"/>
        <v>209.09090909090904</v>
      </c>
      <c r="O23" s="28"/>
      <c r="P23" s="23"/>
      <c r="Q23" s="22" t="e">
        <f>P23/O23*100</f>
        <v>#DIV/0!</v>
      </c>
      <c r="R23" s="28">
        <v>0.6</v>
      </c>
      <c r="S23" s="28">
        <v>0.2</v>
      </c>
      <c r="T23" s="22">
        <f t="shared" si="7"/>
        <v>33.333333333333336</v>
      </c>
      <c r="U23" s="28">
        <v>27.3</v>
      </c>
      <c r="V23" s="28">
        <v>30.8</v>
      </c>
      <c r="W23" s="22">
        <f>V23/U23*100</f>
        <v>112.82051282051282</v>
      </c>
      <c r="X23" s="25">
        <v>0.4</v>
      </c>
      <c r="Y23" s="25">
        <v>1.2</v>
      </c>
      <c r="Z23" s="22">
        <f t="shared" si="24"/>
        <v>299.99999999999994</v>
      </c>
      <c r="AA23" s="24">
        <f>+AD23+AJ23+AM23+AP23+AS23</f>
        <v>4.4</v>
      </c>
      <c r="AB23" s="24">
        <f>+AE23+AK23+AN23+AQ23+AT23+4.5</f>
        <v>7.8</v>
      </c>
      <c r="AC23" s="22">
        <f t="shared" si="8"/>
        <v>177.27272727272725</v>
      </c>
      <c r="AD23" s="23">
        <v>3.6</v>
      </c>
      <c r="AE23" s="28">
        <v>3.3</v>
      </c>
      <c r="AF23" s="27">
        <f t="shared" si="23"/>
        <v>91.66666666666666</v>
      </c>
      <c r="AG23" s="23"/>
      <c r="AH23" s="23"/>
      <c r="AI23" s="22"/>
      <c r="AJ23" s="28">
        <v>0.3</v>
      </c>
      <c r="AK23" s="28"/>
      <c r="AL23" s="22">
        <f t="shared" si="26"/>
        <v>0</v>
      </c>
      <c r="AM23" s="23"/>
      <c r="AN23" s="23"/>
      <c r="AO23" s="22"/>
      <c r="AP23" s="25">
        <v>0.5</v>
      </c>
      <c r="AQ23" s="25"/>
      <c r="AR23" s="22">
        <f t="shared" si="25"/>
        <v>0</v>
      </c>
      <c r="AS23" s="25"/>
      <c r="AT23" s="23"/>
      <c r="AU23" s="22"/>
      <c r="AV23" s="28">
        <v>52.8</v>
      </c>
      <c r="AW23" s="28">
        <v>57</v>
      </c>
      <c r="AX23" s="22">
        <f t="shared" si="9"/>
        <v>107.95454545454545</v>
      </c>
      <c r="AY23" s="28">
        <v>52.8</v>
      </c>
      <c r="AZ23" s="28">
        <v>52.2</v>
      </c>
      <c r="BA23" s="22">
        <f t="shared" si="10"/>
        <v>98.86363636363637</v>
      </c>
      <c r="BB23" s="22"/>
      <c r="BC23" s="22"/>
      <c r="BD23" s="22" t="e">
        <f t="shared" si="22"/>
        <v>#DIV/0!</v>
      </c>
      <c r="BE23" s="30">
        <v>26</v>
      </c>
      <c r="BF23" s="30">
        <v>20</v>
      </c>
      <c r="BG23" s="22">
        <f t="shared" si="11"/>
        <v>76.92307692307693</v>
      </c>
      <c r="BH23" s="22">
        <v>22</v>
      </c>
      <c r="BI23" s="22">
        <v>14.6</v>
      </c>
      <c r="BJ23" s="22">
        <f t="shared" si="12"/>
        <v>66.36363636363636</v>
      </c>
      <c r="BK23" s="22"/>
      <c r="BL23" s="22"/>
      <c r="BM23" s="22"/>
      <c r="BN23" s="22"/>
      <c r="BO23" s="22">
        <v>5.4</v>
      </c>
      <c r="BP23" s="22" t="e">
        <f t="shared" si="13"/>
        <v>#DIV/0!</v>
      </c>
      <c r="BQ23" s="30">
        <v>4</v>
      </c>
      <c r="BR23" s="30"/>
      <c r="BS23" s="22">
        <f t="shared" si="14"/>
        <v>0</v>
      </c>
      <c r="BT23" s="30">
        <v>4</v>
      </c>
      <c r="BU23" s="30"/>
      <c r="BV23" s="22">
        <f t="shared" si="15"/>
        <v>0</v>
      </c>
      <c r="BW23" s="29"/>
      <c r="BX23" s="30"/>
      <c r="BY23" s="22" t="e">
        <f t="shared" si="16"/>
        <v>#DIV/0!</v>
      </c>
      <c r="BZ23" s="8"/>
      <c r="CA23" s="8"/>
    </row>
    <row r="24" spans="1:79" ht="19.5" customHeight="1">
      <c r="A24" s="21">
        <v>11</v>
      </c>
      <c r="B24" s="26" t="s">
        <v>25</v>
      </c>
      <c r="C24" s="22">
        <f t="shared" si="17"/>
        <v>98.9</v>
      </c>
      <c r="D24" s="22">
        <f t="shared" si="18"/>
        <v>108.4</v>
      </c>
      <c r="E24" s="22">
        <f t="shared" si="0"/>
        <v>109.6056622851365</v>
      </c>
      <c r="F24" s="23">
        <f t="shared" si="19"/>
        <v>11.4</v>
      </c>
      <c r="G24" s="23">
        <f t="shared" si="20"/>
        <v>12.5</v>
      </c>
      <c r="H24" s="22">
        <f t="shared" si="1"/>
        <v>109.64912280701753</v>
      </c>
      <c r="I24" s="24">
        <f>+L24+O24+R24+U24+X24</f>
        <v>9.6</v>
      </c>
      <c r="J24" s="23">
        <f>+M24+P24+S24+V24+Y24</f>
        <v>6.4</v>
      </c>
      <c r="K24" s="22">
        <f t="shared" si="4"/>
        <v>66.66666666666667</v>
      </c>
      <c r="L24" s="28">
        <v>1.6</v>
      </c>
      <c r="M24" s="28">
        <v>2.8</v>
      </c>
      <c r="N24" s="22">
        <f t="shared" si="5"/>
        <v>174.99999999999997</v>
      </c>
      <c r="O24" s="28"/>
      <c r="P24" s="23"/>
      <c r="Q24" s="22"/>
      <c r="R24" s="28">
        <v>2</v>
      </c>
      <c r="S24" s="28">
        <v>0.5</v>
      </c>
      <c r="T24" s="22">
        <f t="shared" si="7"/>
        <v>25</v>
      </c>
      <c r="U24" s="23">
        <v>0.5</v>
      </c>
      <c r="V24" s="28">
        <v>2.2</v>
      </c>
      <c r="W24" s="22" t="s">
        <v>56</v>
      </c>
      <c r="X24" s="25">
        <v>5.5</v>
      </c>
      <c r="Y24" s="25">
        <v>0.9</v>
      </c>
      <c r="Z24" s="22">
        <f>Y24/X24*100</f>
        <v>16.363636363636363</v>
      </c>
      <c r="AA24" s="24">
        <f t="shared" si="21"/>
        <v>1.8</v>
      </c>
      <c r="AB24" s="24">
        <f>+AE24+AK24+AN24+AQ24+AT24+3.7</f>
        <v>6.1</v>
      </c>
      <c r="AC24" s="22">
        <f t="shared" si="8"/>
        <v>338.88888888888886</v>
      </c>
      <c r="AD24" s="23">
        <v>1.8</v>
      </c>
      <c r="AE24" s="28"/>
      <c r="AF24" s="22">
        <f t="shared" si="23"/>
        <v>0</v>
      </c>
      <c r="AG24" s="23"/>
      <c r="AH24" s="23"/>
      <c r="AI24" s="22"/>
      <c r="AJ24" s="28"/>
      <c r="AK24" s="28">
        <v>2.4</v>
      </c>
      <c r="AL24" s="22" t="e">
        <f t="shared" si="26"/>
        <v>#DIV/0!</v>
      </c>
      <c r="AM24" s="23"/>
      <c r="AN24" s="23"/>
      <c r="AO24" s="22"/>
      <c r="AP24" s="25"/>
      <c r="AQ24" s="25"/>
      <c r="AR24" s="22" t="e">
        <f t="shared" si="25"/>
        <v>#DIV/0!</v>
      </c>
      <c r="AS24" s="25"/>
      <c r="AT24" s="22"/>
      <c r="AU24" s="22"/>
      <c r="AV24" s="23">
        <v>87.5</v>
      </c>
      <c r="AW24" s="28">
        <v>95.9</v>
      </c>
      <c r="AX24" s="22">
        <f t="shared" si="9"/>
        <v>109.60000000000001</v>
      </c>
      <c r="AY24" s="23">
        <v>87.5</v>
      </c>
      <c r="AZ24" s="28">
        <v>91.1</v>
      </c>
      <c r="BA24" s="22">
        <f t="shared" si="10"/>
        <v>104.11428571428571</v>
      </c>
      <c r="BB24" s="22"/>
      <c r="BC24" s="22"/>
      <c r="BD24" s="22" t="e">
        <f t="shared" si="22"/>
        <v>#DIV/0!</v>
      </c>
      <c r="BE24" s="29">
        <v>16.3</v>
      </c>
      <c r="BF24" s="29">
        <v>92.6</v>
      </c>
      <c r="BG24" s="22">
        <f t="shared" si="11"/>
        <v>568.0981595092023</v>
      </c>
      <c r="BH24" s="32">
        <v>14.1</v>
      </c>
      <c r="BI24" s="32">
        <v>65.4</v>
      </c>
      <c r="BJ24" s="22">
        <f t="shared" si="12"/>
        <v>463.8297872340426</v>
      </c>
      <c r="BK24" s="22"/>
      <c r="BL24" s="22"/>
      <c r="BM24" s="27"/>
      <c r="BN24" s="22"/>
      <c r="BO24" s="22">
        <v>27.2</v>
      </c>
      <c r="BP24" s="22" t="e">
        <f t="shared" si="13"/>
        <v>#DIV/0!</v>
      </c>
      <c r="BQ24" s="30">
        <v>2.3</v>
      </c>
      <c r="BR24" s="30"/>
      <c r="BS24" s="22">
        <f t="shared" si="14"/>
        <v>0</v>
      </c>
      <c r="BT24" s="30">
        <v>2.3</v>
      </c>
      <c r="BU24" s="30"/>
      <c r="BV24" s="22">
        <f t="shared" si="15"/>
        <v>0</v>
      </c>
      <c r="BW24" s="29"/>
      <c r="BX24" s="29"/>
      <c r="BY24" s="22" t="e">
        <f t="shared" si="16"/>
        <v>#DIV/0!</v>
      </c>
      <c r="BZ24" s="8"/>
      <c r="CA24" s="8"/>
    </row>
    <row r="25" spans="1:79" s="3" customFormat="1" ht="24.75" customHeight="1">
      <c r="A25" s="90" t="s">
        <v>26</v>
      </c>
      <c r="B25" s="90"/>
      <c r="C25" s="22">
        <f>SUM(C14:C24)</f>
        <v>1275.5</v>
      </c>
      <c r="D25" s="22">
        <f>SUM(D14:D24)</f>
        <v>1042.1</v>
      </c>
      <c r="E25" s="22">
        <f t="shared" si="0"/>
        <v>81.70129361034888</v>
      </c>
      <c r="F25" s="22">
        <f>SUM(F14:F24)</f>
        <v>437.5</v>
      </c>
      <c r="G25" s="22">
        <f>SUM(G14:G24)</f>
        <v>245.2</v>
      </c>
      <c r="H25" s="22">
        <f>G25/F25*100</f>
        <v>56.04571428571429</v>
      </c>
      <c r="I25" s="22">
        <f>SUM(I14:I24)</f>
        <v>236.79999999999998</v>
      </c>
      <c r="J25" s="22">
        <f>SUM(J14:J24)</f>
        <v>141.6</v>
      </c>
      <c r="K25" s="22">
        <f>J25/I25*100</f>
        <v>59.797297297297305</v>
      </c>
      <c r="L25" s="22">
        <f>SUM(L14:L24)</f>
        <v>60.900000000000006</v>
      </c>
      <c r="M25" s="22">
        <f>SUM(M14:M24)</f>
        <v>55.9</v>
      </c>
      <c r="N25" s="22">
        <f>M25/L25*100</f>
        <v>91.78981937602626</v>
      </c>
      <c r="O25" s="22">
        <f>SUM(O14:O24)</f>
        <v>1.1</v>
      </c>
      <c r="P25" s="22">
        <f>SUM(P14:P24)</f>
        <v>1</v>
      </c>
      <c r="Q25" s="22">
        <f>P25/O25*100</f>
        <v>90.9090909090909</v>
      </c>
      <c r="R25" s="22">
        <f>SUM(R14:R24)</f>
        <v>8.5</v>
      </c>
      <c r="S25" s="22">
        <f>SUM(S14:S24)</f>
        <v>1.7999999999999998</v>
      </c>
      <c r="T25" s="22">
        <f>S25/R25*100</f>
        <v>21.17647058823529</v>
      </c>
      <c r="U25" s="22">
        <f>SUM(U14:U24)</f>
        <v>75</v>
      </c>
      <c r="V25" s="22">
        <f>SUM(V14:V24)</f>
        <v>74.7</v>
      </c>
      <c r="W25" s="22">
        <f>V25/U25*100</f>
        <v>99.6</v>
      </c>
      <c r="X25" s="22">
        <f>SUM(X14:X24)</f>
        <v>91.30000000000001</v>
      </c>
      <c r="Y25" s="22">
        <f>SUM(Y14:Y24)</f>
        <v>8.200000000000001</v>
      </c>
      <c r="Z25" s="22">
        <f t="shared" si="24"/>
        <v>8.981380065717415</v>
      </c>
      <c r="AA25" s="22">
        <f>SUM(AA14:AA24)</f>
        <v>200.70000000000002</v>
      </c>
      <c r="AB25" s="22">
        <f>SUM(AB14:AB24)</f>
        <v>103.6</v>
      </c>
      <c r="AC25" s="22">
        <f t="shared" si="8"/>
        <v>51.619332336821124</v>
      </c>
      <c r="AD25" s="22">
        <f>SUM(AD14:AD24)</f>
        <v>32.7</v>
      </c>
      <c r="AE25" s="22">
        <f>SUM(AE14:AE24)</f>
        <v>4.699999999999999</v>
      </c>
      <c r="AF25" s="22">
        <f>AE25/AD25*100</f>
        <v>14.373088685015286</v>
      </c>
      <c r="AG25" s="22">
        <f>SUM(AG14:AG24)</f>
        <v>0</v>
      </c>
      <c r="AH25" s="22">
        <f>SUM(AH14:AH24)</f>
        <v>0</v>
      </c>
      <c r="AI25" s="22">
        <v>0</v>
      </c>
      <c r="AJ25" s="22">
        <f>SUM(AJ14:AJ24)</f>
        <v>1.5999999999999999</v>
      </c>
      <c r="AK25" s="22">
        <f>SUM(AK14:AK24)</f>
        <v>2.4</v>
      </c>
      <c r="AL25" s="22">
        <f t="shared" si="26"/>
        <v>150</v>
      </c>
      <c r="AM25" s="22">
        <f>SUM(AM14:AM24)</f>
        <v>0.1</v>
      </c>
      <c r="AN25" s="22">
        <f>SUM(AN14:AN24)</f>
        <v>0</v>
      </c>
      <c r="AO25" s="22">
        <f>AN25/AM25*100</f>
        <v>0</v>
      </c>
      <c r="AP25" s="25">
        <f>SUM(AP14:AP24)</f>
        <v>121.2</v>
      </c>
      <c r="AQ25" s="22">
        <f>SUM(AQ14:AQ24)</f>
        <v>0</v>
      </c>
      <c r="AR25" s="22">
        <f t="shared" si="25"/>
        <v>0</v>
      </c>
      <c r="AS25" s="25">
        <f>SUM(AS14:AS24)</f>
        <v>45.1</v>
      </c>
      <c r="AT25" s="22">
        <f>SUM(AT14:AT24)</f>
        <v>0</v>
      </c>
      <c r="AU25" s="22">
        <f>AT25/AS25*100</f>
        <v>0</v>
      </c>
      <c r="AV25" s="22">
        <f>SUM(AV14:AV24)</f>
        <v>838</v>
      </c>
      <c r="AW25" s="22">
        <f>SUM(AW14:AW24)</f>
        <v>796.9</v>
      </c>
      <c r="AX25" s="22">
        <f>AW25/AV25*100</f>
        <v>95.09546539379474</v>
      </c>
      <c r="AY25" s="22">
        <f>SUM(AY14:AY24)</f>
        <v>838</v>
      </c>
      <c r="AZ25" s="22">
        <f>SUM(AZ14:AZ24)</f>
        <v>744.6000000000001</v>
      </c>
      <c r="BA25" s="22">
        <f>AZ25/AY25*100</f>
        <v>88.85441527446302</v>
      </c>
      <c r="BB25" s="22">
        <f>SUM(BB14:BB24)</f>
        <v>0</v>
      </c>
      <c r="BC25" s="22">
        <f>SUM(BC14:BC24)</f>
        <v>0</v>
      </c>
      <c r="BD25" s="22" t="e">
        <f>BC25/BB25*100</f>
        <v>#DIV/0!</v>
      </c>
      <c r="BE25" s="22">
        <f>SUM(BE14:BE24)</f>
        <v>361.1</v>
      </c>
      <c r="BF25" s="22">
        <f>SUM(BF14:BF24)</f>
        <v>734.2</v>
      </c>
      <c r="BG25" s="22">
        <f>BF25/BE25*100</f>
        <v>203.32317917474384</v>
      </c>
      <c r="BH25" s="25">
        <f>SUM(BH14:BH24)</f>
        <v>247.6</v>
      </c>
      <c r="BI25" s="22">
        <f>SUM(BI14:BI24)</f>
        <v>464.20000000000005</v>
      </c>
      <c r="BJ25" s="22">
        <f>BI25/BH25*100</f>
        <v>187.47980613893378</v>
      </c>
      <c r="BK25" s="25">
        <f>SUM(BK14:BK24)</f>
        <v>0</v>
      </c>
      <c r="BL25" s="22">
        <f>SUM(BL14:BL24)</f>
        <v>154.5</v>
      </c>
      <c r="BM25" s="22" t="e">
        <f>BL25/BK25*100</f>
        <v>#DIV/0!</v>
      </c>
      <c r="BN25" s="22">
        <f>SUM(BN14:BN24)</f>
        <v>0</v>
      </c>
      <c r="BO25" s="22">
        <f>SUM(BO14:BO24)</f>
        <v>107.8</v>
      </c>
      <c r="BP25" s="22" t="e">
        <f>BO25/BN25*100</f>
        <v>#DIV/0!</v>
      </c>
      <c r="BQ25" s="22">
        <f>SUM(BQ14:BQ24)</f>
        <v>113.5</v>
      </c>
      <c r="BR25" s="22">
        <f>SUM(BR14:BR24)</f>
        <v>162.10000000000002</v>
      </c>
      <c r="BS25" s="22">
        <f>BR25/BQ25*100</f>
        <v>142.81938325991192</v>
      </c>
      <c r="BT25" s="22">
        <f>SUM(BT14:BT24)</f>
        <v>113.1</v>
      </c>
      <c r="BU25" s="22">
        <f>SUM(BU14:BU24)</f>
        <v>0</v>
      </c>
      <c r="BV25" s="22">
        <f>BU25/BT25*100</f>
        <v>0</v>
      </c>
      <c r="BW25" s="22">
        <f>SUM(BW14:BW24)</f>
        <v>0</v>
      </c>
      <c r="BX25" s="22">
        <f>SUM(BX14:BX24)</f>
        <v>0</v>
      </c>
      <c r="BY25" s="22" t="e">
        <f>BX25/BW25*100</f>
        <v>#DIV/0!</v>
      </c>
      <c r="BZ25" s="15"/>
      <c r="CA25" s="15"/>
    </row>
    <row r="26" spans="1:79" ht="12.75">
      <c r="A26" s="4"/>
      <c r="B26" s="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8"/>
      <c r="CA26" s="8"/>
    </row>
    <row r="27" spans="1:79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16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</row>
    <row r="28" spans="1:79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16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</row>
    <row r="29" spans="1:79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16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</row>
    <row r="30" spans="1:79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16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</row>
    <row r="31" spans="1:79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16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</row>
    <row r="32" spans="1:79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16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</row>
    <row r="33" spans="1:79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16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</row>
    <row r="34" spans="1:79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16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</row>
    <row r="35" spans="1:79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16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</row>
    <row r="36" spans="1:79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16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</row>
    <row r="37" spans="1:79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16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</row>
    <row r="38" spans="1:79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16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</row>
    <row r="39" spans="1:79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16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</row>
    <row r="40" spans="1:79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16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</row>
    <row r="41" spans="51:56" ht="12.75">
      <c r="AY41" s="7"/>
      <c r="AZ41" s="5"/>
      <c r="BA41" s="5"/>
      <c r="BB41" s="5"/>
      <c r="BC41" s="5"/>
      <c r="BD41" s="5"/>
    </row>
    <row r="42" spans="51:56" ht="12.75">
      <c r="AY42" s="7"/>
      <c r="AZ42" s="5"/>
      <c r="BA42" s="5"/>
      <c r="BB42" s="5"/>
      <c r="BC42" s="5"/>
      <c r="BD42" s="5"/>
    </row>
    <row r="43" spans="51:56" ht="12.75">
      <c r="AY43" s="7"/>
      <c r="AZ43" s="5"/>
      <c r="BA43" s="5"/>
      <c r="BB43" s="5"/>
      <c r="BC43" s="5"/>
      <c r="BD43" s="5"/>
    </row>
    <row r="44" spans="51:56" ht="12.75">
      <c r="AY44" s="7"/>
      <c r="AZ44" s="5"/>
      <c r="BA44" s="5"/>
      <c r="BB44" s="5"/>
      <c r="BC44" s="5"/>
      <c r="BD44" s="5"/>
    </row>
    <row r="45" spans="51:56" ht="12.75">
      <c r="AY45" s="5"/>
      <c r="AZ45" s="5"/>
      <c r="BA45" s="5"/>
      <c r="BB45" s="5"/>
      <c r="BC45" s="5"/>
      <c r="BD45" s="5"/>
    </row>
    <row r="46" spans="51:56" ht="12.75">
      <c r="AY46" s="5"/>
      <c r="AZ46" s="5"/>
      <c r="BA46" s="5"/>
      <c r="BB46" s="5"/>
      <c r="BC46" s="5"/>
      <c r="BD46" s="5"/>
    </row>
    <row r="47" spans="51:56" ht="12.75">
      <c r="AY47" s="5"/>
      <c r="AZ47" s="5"/>
      <c r="BA47" s="5"/>
      <c r="BB47" s="5"/>
      <c r="BC47" s="5"/>
      <c r="BD47" s="5"/>
    </row>
    <row r="48" spans="51:56" ht="12.75">
      <c r="AY48" s="5"/>
      <c r="AZ48" s="5"/>
      <c r="BA48" s="5"/>
      <c r="BB48" s="5"/>
      <c r="BC48" s="5"/>
      <c r="BD48" s="5"/>
    </row>
    <row r="49" spans="51:56" ht="12.75">
      <c r="AY49" s="5"/>
      <c r="AZ49" s="5"/>
      <c r="BA49" s="5"/>
      <c r="BB49" s="5"/>
      <c r="BC49" s="5"/>
      <c r="BD49" s="5"/>
    </row>
    <row r="50" spans="51:56" ht="12.75">
      <c r="AY50" s="5"/>
      <c r="AZ50" s="5"/>
      <c r="BA50" s="5"/>
      <c r="BB50" s="5"/>
      <c r="BC50" s="5"/>
      <c r="BD50" s="5"/>
    </row>
  </sheetData>
  <sheetProtection/>
  <mergeCells count="38">
    <mergeCell ref="O1:Q1"/>
    <mergeCell ref="O2:Q2"/>
    <mergeCell ref="AD9:AR9"/>
    <mergeCell ref="AA9:AC11"/>
    <mergeCell ref="L9:Z9"/>
    <mergeCell ref="AP10:AR11"/>
    <mergeCell ref="AG10:AI11"/>
    <mergeCell ref="AJ10:AL11"/>
    <mergeCell ref="G6:M6"/>
    <mergeCell ref="AM10:AO11"/>
    <mergeCell ref="A25:B25"/>
    <mergeCell ref="R10:T11"/>
    <mergeCell ref="U10:W11"/>
    <mergeCell ref="F9:H11"/>
    <mergeCell ref="A13:B13"/>
    <mergeCell ref="A8:B12"/>
    <mergeCell ref="F8:BD8"/>
    <mergeCell ref="AY9:BD9"/>
    <mergeCell ref="AY10:BA11"/>
    <mergeCell ref="L10:N11"/>
    <mergeCell ref="BH8:BY8"/>
    <mergeCell ref="BE8:BG11"/>
    <mergeCell ref="BT11:BV11"/>
    <mergeCell ref="C4:M5"/>
    <mergeCell ref="X10:Z11"/>
    <mergeCell ref="C8:E11"/>
    <mergeCell ref="O10:Q11"/>
    <mergeCell ref="AD10:AF11"/>
    <mergeCell ref="I9:K11"/>
    <mergeCell ref="BW11:BY11"/>
    <mergeCell ref="AS10:AU11"/>
    <mergeCell ref="AV9:AX11"/>
    <mergeCell ref="BT9:BY10"/>
    <mergeCell ref="BK9:BM11"/>
    <mergeCell ref="BN9:BP11"/>
    <mergeCell ref="BQ9:BS11"/>
    <mergeCell ref="BB10:BD11"/>
    <mergeCell ref="BH9:BJ11"/>
  </mergeCells>
  <printOptions/>
  <pageMargins left="0.46" right="0.17" top="0.984251968503937" bottom="0.984251968503937" header="0.5118110236220472" footer="0.5118110236220472"/>
  <pageSetup horizontalDpi="600" verticalDpi="600" orientation="landscape" paperSize="9" scale="56" r:id="rId1"/>
  <colBreaks count="3" manualBreakCount="3">
    <brk id="20" max="65535" man="1"/>
    <brk id="41" max="24" man="1"/>
    <brk id="62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Баринова_2</cp:lastModifiedBy>
  <cp:lastPrinted>2012-02-08T06:07:43Z</cp:lastPrinted>
  <dcterms:created xsi:type="dcterms:W3CDTF">2006-03-31T05:22:05Z</dcterms:created>
  <dcterms:modified xsi:type="dcterms:W3CDTF">2012-02-09T05:54:44Z</dcterms:modified>
  <cp:category/>
  <cp:version/>
  <cp:contentType/>
  <cp:contentStatus/>
  <cp:revision>1</cp:revision>
</cp:coreProperties>
</file>