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'SVODKA12'!$A$1:$F$72</definedName>
    <definedName name="_xlnm.Print_Area" localSheetId="0">'SVODKA12'!$A$1:$E$69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<sst xmlns="http://schemas.openxmlformats.org/spreadsheetml/2006/main" count="77" uniqueCount="66">
  <si>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</si>
  <si>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</si>
  <si>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</si>
  <si>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</si>
  <si>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</si>
  <si>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</si>
  <si>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</si>
  <si>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</si>
  <si>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</si>
  <si>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</si>
  <si>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</si>
  <si>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</si>
  <si>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</si>
  <si>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</si>
  <si>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</si>
  <si>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</si>
  <si>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</si>
  <si>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</si>
  <si>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</si>
  <si>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</si>
  <si>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</si>
  <si>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</si>
  <si>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</si>
  <si>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</si>
  <si>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</si>
  <si>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</si>
  <si>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</si>
  <si>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</si>
  <si>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</si>
  <si>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</si>
  <si>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</si>
  <si>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</si>
  <si>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</si>
  <si>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</si>
  <si>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</si>
  <si>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</si>
  <si>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</si>
  <si>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</si>
  <si>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</si>
  <si>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</si>
  <si>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</si>
  <si>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</si>
  <si>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</si>
  <si>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</si>
  <si>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</si>
  <si>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</si>
  <si>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</si>
  <si>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</si>
  <si>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</si>
  <si>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</si>
  <si>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</si>
  <si>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</si>
  <si>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</si>
  <si>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Прочие налоги и сборы</t>
  </si>
  <si>
    <t>в том числе собственные ( без учета предприн. деятельности)</t>
  </si>
  <si>
    <t xml:space="preserve"> Физическая культура и спорт</t>
  </si>
  <si>
    <t xml:space="preserve">  Национальная оборона</t>
  </si>
  <si>
    <t xml:space="preserve">  Здравоохранение </t>
  </si>
  <si>
    <t>ПРОЧИЕ БЕЗВОЗМЕЗДНЫЕ ПОСТУПЛЕНИЯ</t>
  </si>
  <si>
    <t>более 200</t>
  </si>
  <si>
    <t>к соотв.периоду</t>
  </si>
  <si>
    <t>прошлого года</t>
  </si>
  <si>
    <t>на 01.07.2011г</t>
  </si>
  <si>
    <t>на 01.07.2012г</t>
  </si>
  <si>
    <t xml:space="preserve">     доходы от перечисления части прибыли МУП</t>
  </si>
  <si>
    <t>ПО СОСТОЯНИЮ НА 01.07.2012г.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</si>
</sst>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5" fontId="11" fillId="2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167" fontId="8" fillId="2" borderId="0" xfId="0" applyNumberFormat="1" applyFont="1" applyFill="1" applyBorder="1" applyAlignment="1">
      <alignment horizontal="right" shrinkToFit="1"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8" fillId="0" borderId="8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11" fillId="2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1" fillId="2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 applyProtection="1">
      <alignment horizontal="right"/>
      <protection/>
    </xf>
    <xf numFmtId="164" fontId="12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7" fontId="8" fillId="2" borderId="0" xfId="24" applyNumberFormat="1" applyFont="1" applyFill="1" applyBorder="1" applyAlignment="1" applyProtection="1">
      <alignment horizontal="right" vertical="top" shrinkToFit="1"/>
      <protection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  <xf numFmtId="167" fontId="8" fillId="2" borderId="0" xfId="24" applyNumberFormat="1" applyFont="1" applyFill="1" applyBorder="1" applyAlignment="1" applyProtection="1">
      <alignment vertical="top" shrinkToFit="1"/>
      <protection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workbookViewId="0" topLeftCell="A1">
      <selection activeCell="E56" sqref="E56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6" t="s">
        <v>51</v>
      </c>
      <c r="B1" s="46"/>
      <c r="C1" s="46"/>
      <c r="D1" s="46"/>
      <c r="E1" s="47"/>
      <c r="F1" s="44"/>
      <c r="G1" s="44"/>
    </row>
    <row r="2" spans="1:7" ht="15.75">
      <c r="A2" s="46" t="s">
        <v>65</v>
      </c>
      <c r="B2" s="46"/>
      <c r="C2" s="46"/>
      <c r="D2" s="46"/>
      <c r="E2" s="47"/>
      <c r="F2" s="44"/>
      <c r="G2" s="44"/>
    </row>
    <row r="3" spans="1:5" ht="15">
      <c r="A3" s="44"/>
      <c r="B3" s="45"/>
      <c r="C3" s="45"/>
      <c r="D3" s="45"/>
      <c r="E3" s="45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36" t="s">
        <v>1</v>
      </c>
      <c r="C5" s="36" t="s">
        <v>1</v>
      </c>
      <c r="D5" s="33" t="s">
        <v>2</v>
      </c>
      <c r="E5" s="28" t="s">
        <v>3</v>
      </c>
    </row>
    <row r="6" spans="1:5" ht="15">
      <c r="A6" s="6" t="s">
        <v>4</v>
      </c>
      <c r="B6" s="37" t="s">
        <v>62</v>
      </c>
      <c r="C6" s="37" t="s">
        <v>63</v>
      </c>
      <c r="D6" s="34" t="s">
        <v>5</v>
      </c>
      <c r="E6" s="29"/>
    </row>
    <row r="7" spans="1:5" ht="15">
      <c r="A7" s="6" t="s">
        <v>6</v>
      </c>
      <c r="B7" s="38"/>
      <c r="C7" s="38"/>
      <c r="D7" s="34" t="s">
        <v>60</v>
      </c>
      <c r="E7" s="31"/>
    </row>
    <row r="8" spans="1:5" ht="15">
      <c r="A8" s="7"/>
      <c r="B8" s="39"/>
      <c r="C8" s="39"/>
      <c r="D8" s="35" t="s">
        <v>61</v>
      </c>
      <c r="E8" s="30"/>
    </row>
    <row r="9" spans="1:5" ht="15">
      <c r="A9" s="8"/>
      <c r="B9" s="32"/>
      <c r="C9" s="32"/>
      <c r="D9" s="32"/>
      <c r="E9" s="32"/>
    </row>
    <row r="10" spans="1:5" ht="15.75">
      <c r="A10" s="21" t="s">
        <v>7</v>
      </c>
      <c r="B10" s="72">
        <f>(B11+B13+B19+B17)</f>
        <v>5621.5</v>
      </c>
      <c r="C10" s="72">
        <f>(C11+C13+C19+C17)</f>
        <v>6538.8</v>
      </c>
      <c r="D10" s="24">
        <f>(C10/B10)*100</f>
        <v>116.31770879658454</v>
      </c>
      <c r="E10" s="25">
        <f>+C10-B10</f>
        <v>917.3000000000002</v>
      </c>
    </row>
    <row r="11" spans="1:5" ht="15">
      <c r="A11" s="9" t="s">
        <v>8</v>
      </c>
      <c r="B11" s="73">
        <f>(+B12)</f>
        <v>4104.8</v>
      </c>
      <c r="C11" s="73">
        <f>(+C12)</f>
        <v>5711.1</v>
      </c>
      <c r="D11" s="40">
        <f>(C11/B11)*100</f>
        <v>139.13223543168974</v>
      </c>
      <c r="E11" s="42">
        <f>+C11-B11</f>
        <v>1606.3000000000002</v>
      </c>
    </row>
    <row r="12" spans="1:5" ht="15.75" customHeight="1">
      <c r="A12" s="9" t="s">
        <v>9</v>
      </c>
      <c r="B12" s="49">
        <v>4104.8</v>
      </c>
      <c r="C12" s="49">
        <v>5711.1</v>
      </c>
      <c r="D12" s="40">
        <f>(C12/B12)*100</f>
        <v>139.13223543168974</v>
      </c>
      <c r="E12" s="42">
        <f>+C12-B12</f>
        <v>1606.3000000000002</v>
      </c>
    </row>
    <row r="13" spans="1:5" ht="15">
      <c r="A13" s="9" t="s">
        <v>10</v>
      </c>
      <c r="B13" s="74">
        <f>+B15+B16</f>
        <v>830.5</v>
      </c>
      <c r="C13" s="74">
        <f>+C15+C16</f>
        <v>815.4</v>
      </c>
      <c r="D13" s="40">
        <f>(C13/B13)*100</f>
        <v>98.18181818181819</v>
      </c>
      <c r="E13" s="42">
        <f>+C13-B13</f>
        <v>-15.100000000000023</v>
      </c>
    </row>
    <row r="14" spans="1:5" ht="15">
      <c r="A14" s="9" t="s">
        <v>11</v>
      </c>
      <c r="B14" s="75"/>
      <c r="C14" s="75"/>
      <c r="D14" s="40"/>
      <c r="E14" s="42"/>
    </row>
    <row r="15" spans="1:5" ht="15">
      <c r="A15" s="9" t="s">
        <v>12</v>
      </c>
      <c r="B15" s="50">
        <v>810.4</v>
      </c>
      <c r="C15" s="50">
        <v>795</v>
      </c>
      <c r="D15" s="40">
        <f>(C15/B15)*100</f>
        <v>98.09970384995064</v>
      </c>
      <c r="E15" s="42">
        <f aca="true" t="shared" si="0" ref="E15:E40">+C15-B15</f>
        <v>-15.399999999999977</v>
      </c>
    </row>
    <row r="16" spans="1:5" ht="18.75" customHeight="1">
      <c r="A16" s="9" t="s">
        <v>41</v>
      </c>
      <c r="B16" s="50">
        <v>20.1</v>
      </c>
      <c r="C16" s="50">
        <v>20.4</v>
      </c>
      <c r="D16" s="40">
        <f>(C16/B16)*100</f>
        <v>101.49253731343282</v>
      </c>
      <c r="E16" s="42">
        <f t="shared" si="0"/>
        <v>0.29999999999999716</v>
      </c>
    </row>
    <row r="17" spans="1:5" ht="15">
      <c r="A17" s="9" t="s">
        <v>13</v>
      </c>
      <c r="B17" s="49">
        <v>684.3</v>
      </c>
      <c r="C17" s="76">
        <v>8</v>
      </c>
      <c r="D17" s="40">
        <f>(C17/B17)*100</f>
        <v>1.169077889814409</v>
      </c>
      <c r="E17" s="42">
        <f>+C17-B17</f>
        <v>-676.3</v>
      </c>
    </row>
    <row r="18" spans="1:5" ht="15">
      <c r="A18" s="9" t="s">
        <v>14</v>
      </c>
      <c r="B18" s="73"/>
      <c r="C18" s="73"/>
      <c r="D18" s="40"/>
      <c r="E18" s="42">
        <f t="shared" si="0"/>
        <v>0</v>
      </c>
    </row>
    <row r="19" spans="1:5" ht="15">
      <c r="A19" s="9" t="s">
        <v>15</v>
      </c>
      <c r="B19" s="73">
        <f>+B20+B21+B22+B23+B24</f>
        <v>1.9</v>
      </c>
      <c r="C19" s="73">
        <f>+C20+C21+C22+C23+C24</f>
        <v>4.300000000000001</v>
      </c>
      <c r="D19" s="40">
        <f>(C19/B19)*100</f>
        <v>226.31578947368425</v>
      </c>
      <c r="E19" s="42">
        <f t="shared" si="0"/>
        <v>2.400000000000001</v>
      </c>
    </row>
    <row r="20" spans="1:5" ht="15">
      <c r="A20" s="9" t="s">
        <v>42</v>
      </c>
      <c r="B20" s="73"/>
      <c r="C20" s="73"/>
      <c r="D20" s="40" t="e">
        <f>(C20/B20)*100</f>
        <v>#DIV/0!</v>
      </c>
      <c r="E20" s="42">
        <f t="shared" si="0"/>
        <v>0</v>
      </c>
    </row>
    <row r="21" spans="1:5" ht="15">
      <c r="A21" s="9" t="s">
        <v>43</v>
      </c>
      <c r="B21" s="73"/>
      <c r="C21" s="73"/>
      <c r="D21" s="40"/>
      <c r="E21" s="42">
        <f t="shared" si="0"/>
        <v>0</v>
      </c>
    </row>
    <row r="22" spans="1:5" ht="15">
      <c r="A22" s="9" t="s">
        <v>16</v>
      </c>
      <c r="B22" s="73"/>
      <c r="C22" s="73"/>
      <c r="D22" s="40"/>
      <c r="E22" s="42">
        <f t="shared" si="0"/>
        <v>0</v>
      </c>
    </row>
    <row r="23" spans="1:5" ht="15">
      <c r="A23" s="9" t="s">
        <v>44</v>
      </c>
      <c r="B23" s="51">
        <v>1.3</v>
      </c>
      <c r="C23" s="73">
        <v>3.2</v>
      </c>
      <c r="D23" s="40">
        <f>(C23/B23)*100</f>
        <v>246.15384615384616</v>
      </c>
      <c r="E23" s="42">
        <f t="shared" si="0"/>
        <v>1.9000000000000001</v>
      </c>
    </row>
    <row r="24" spans="1:5" ht="15">
      <c r="A24" s="9" t="s">
        <v>53</v>
      </c>
      <c r="B24" s="51">
        <v>0.6</v>
      </c>
      <c r="C24" s="73">
        <v>1.1</v>
      </c>
      <c r="D24" s="40">
        <f>(C24/B24)*100</f>
        <v>183.33333333333334</v>
      </c>
      <c r="E24" s="42">
        <f t="shared" si="0"/>
        <v>0.5000000000000001</v>
      </c>
    </row>
    <row r="25" spans="1:5" ht="15.75">
      <c r="A25" s="21" t="s">
        <v>17</v>
      </c>
      <c r="B25" s="72">
        <f>(B27+B31+B33+B36+B37+B35)</f>
        <v>3403.2</v>
      </c>
      <c r="C25" s="72">
        <f>(C27+C31+C33+C36+C37+C35)</f>
        <v>2255.0999999999995</v>
      </c>
      <c r="D25" s="24">
        <f>(C25/B25)*100</f>
        <v>66.26410437235542</v>
      </c>
      <c r="E25" s="72">
        <f>(E27+E31+E33+E36+E37+E35)</f>
        <v>-1078.3000000000002</v>
      </c>
    </row>
    <row r="26" spans="1:5" ht="15">
      <c r="A26" s="9" t="s">
        <v>18</v>
      </c>
      <c r="B26" s="73"/>
      <c r="C26" s="73"/>
      <c r="D26" s="40"/>
      <c r="E26" s="42"/>
    </row>
    <row r="27" spans="1:5" ht="15">
      <c r="A27" s="9" t="s">
        <v>19</v>
      </c>
      <c r="B27" s="74">
        <f>(B28+B29+B30)</f>
        <v>933.5</v>
      </c>
      <c r="C27" s="74">
        <f>(C28+C29)</f>
        <v>590.6999999999999</v>
      </c>
      <c r="D27" s="40">
        <f aca="true" t="shared" si="1" ref="D27:D38">(C27/B27)*100</f>
        <v>63.27798607391536</v>
      </c>
      <c r="E27" s="42">
        <f t="shared" si="0"/>
        <v>-342.80000000000007</v>
      </c>
    </row>
    <row r="28" spans="1:5" ht="15">
      <c r="A28" s="9" t="s">
        <v>20</v>
      </c>
      <c r="B28" s="49">
        <v>731.5</v>
      </c>
      <c r="C28" s="49">
        <v>545.8</v>
      </c>
      <c r="D28" s="40">
        <f t="shared" si="1"/>
        <v>74.61380724538618</v>
      </c>
      <c r="E28" s="42">
        <f t="shared" si="0"/>
        <v>-185.70000000000005</v>
      </c>
    </row>
    <row r="29" spans="1:5" ht="15">
      <c r="A29" s="9" t="s">
        <v>21</v>
      </c>
      <c r="B29" s="51">
        <v>98.8</v>
      </c>
      <c r="C29" s="49">
        <v>44.9</v>
      </c>
      <c r="D29" s="40">
        <f t="shared" si="1"/>
        <v>45.445344129554655</v>
      </c>
      <c r="E29" s="42">
        <f t="shared" si="0"/>
        <v>-53.9</v>
      </c>
    </row>
    <row r="30" spans="1:5" ht="15">
      <c r="A30" s="9" t="s">
        <v>64</v>
      </c>
      <c r="B30" s="51">
        <v>103.2</v>
      </c>
      <c r="C30" s="49"/>
      <c r="D30" s="40"/>
      <c r="E30" s="42"/>
    </row>
    <row r="31" spans="1:5" ht="15">
      <c r="A31" s="9" t="s">
        <v>22</v>
      </c>
      <c r="B31" s="74">
        <f>+B32</f>
        <v>173</v>
      </c>
      <c r="C31" s="74">
        <f>+C32</f>
        <v>127.5</v>
      </c>
      <c r="D31" s="40">
        <f>(C31/B30)*100</f>
        <v>123.54651162790698</v>
      </c>
      <c r="E31" s="42">
        <f>+C31-B30</f>
        <v>24.299999999999997</v>
      </c>
    </row>
    <row r="32" spans="1:5" ht="15">
      <c r="A32" s="9" t="s">
        <v>23</v>
      </c>
      <c r="B32" s="49">
        <v>173</v>
      </c>
      <c r="C32" s="51">
        <v>127.5</v>
      </c>
      <c r="D32" s="40">
        <f t="shared" si="1"/>
        <v>73.69942196531792</v>
      </c>
      <c r="E32" s="42">
        <f t="shared" si="0"/>
        <v>-45.5</v>
      </c>
    </row>
    <row r="33" spans="1:5" ht="30" customHeight="1">
      <c r="A33" s="66" t="s">
        <v>50</v>
      </c>
      <c r="B33" s="51">
        <v>99</v>
      </c>
      <c r="C33" s="51">
        <v>126.9</v>
      </c>
      <c r="D33" s="40">
        <f t="shared" si="1"/>
        <v>128.1818181818182</v>
      </c>
      <c r="E33" s="42">
        <f t="shared" si="0"/>
        <v>27.900000000000006</v>
      </c>
    </row>
    <row r="34" spans="1:5" ht="15">
      <c r="A34" s="9" t="s">
        <v>24</v>
      </c>
      <c r="B34" s="73"/>
      <c r="C34" s="73"/>
      <c r="D34" s="40"/>
      <c r="E34" s="42"/>
    </row>
    <row r="35" spans="1:5" ht="15">
      <c r="A35" s="9" t="s">
        <v>25</v>
      </c>
      <c r="B35" s="49">
        <v>1781.5</v>
      </c>
      <c r="C35" s="49">
        <v>1190.6</v>
      </c>
      <c r="D35" s="40">
        <f t="shared" si="1"/>
        <v>66.83132191973056</v>
      </c>
      <c r="E35" s="42">
        <f t="shared" si="0"/>
        <v>-590.9000000000001</v>
      </c>
    </row>
    <row r="36" spans="1:5" ht="15">
      <c r="A36" s="9" t="s">
        <v>26</v>
      </c>
      <c r="B36" s="51">
        <v>416.2</v>
      </c>
      <c r="C36" s="51">
        <v>213.6</v>
      </c>
      <c r="D36" s="40">
        <f>(C36/B36)*100</f>
        <v>51.32148005766458</v>
      </c>
      <c r="E36" s="42">
        <f t="shared" si="0"/>
        <v>-202.6</v>
      </c>
    </row>
    <row r="37" spans="1:5" ht="15">
      <c r="A37" s="9" t="s">
        <v>27</v>
      </c>
      <c r="B37" s="51"/>
      <c r="C37" s="51">
        <v>5.8</v>
      </c>
      <c r="D37" s="40" t="e">
        <f t="shared" si="1"/>
        <v>#DIV/0!</v>
      </c>
      <c r="E37" s="42">
        <f t="shared" si="0"/>
        <v>5.8</v>
      </c>
    </row>
    <row r="38" spans="1:5" ht="15.75">
      <c r="A38" s="22" t="s">
        <v>28</v>
      </c>
      <c r="B38" s="77">
        <f>B40+B45+B46</f>
        <v>60183.7</v>
      </c>
      <c r="C38" s="77">
        <f>C40+C45+C46</f>
        <v>65043.09999999999</v>
      </c>
      <c r="D38" s="40">
        <f t="shared" si="1"/>
        <v>108.0742792483679</v>
      </c>
      <c r="E38" s="42"/>
    </row>
    <row r="39" spans="1:5" ht="15.75">
      <c r="A39" s="22" t="s">
        <v>28</v>
      </c>
      <c r="B39" s="73"/>
      <c r="C39" s="73"/>
      <c r="D39" s="40"/>
      <c r="E39" s="42"/>
    </row>
    <row r="40" spans="1:5" ht="15.75">
      <c r="A40" s="22" t="s">
        <v>29</v>
      </c>
      <c r="B40" s="72">
        <f>+B41+B42+B43+B44</f>
        <v>60605.5</v>
      </c>
      <c r="C40" s="72">
        <f>+C41+C42+C43+C44</f>
        <v>65358.399999999994</v>
      </c>
      <c r="D40" s="24">
        <f aca="true" t="shared" si="2" ref="D40:D45">(C40/B40)*100</f>
        <v>107.84235754180725</v>
      </c>
      <c r="E40" s="25">
        <f t="shared" si="0"/>
        <v>4752.899999999994</v>
      </c>
    </row>
    <row r="41" spans="1:5" ht="15">
      <c r="A41" s="11" t="s">
        <v>46</v>
      </c>
      <c r="B41" s="51">
        <v>13458.1</v>
      </c>
      <c r="C41" s="51">
        <v>8185</v>
      </c>
      <c r="D41" s="40">
        <f t="shared" si="2"/>
        <v>60.818391897816184</v>
      </c>
      <c r="E41" s="42">
        <f>+C41-B41</f>
        <v>-5273.1</v>
      </c>
    </row>
    <row r="42" spans="1:5" ht="15">
      <c r="A42" s="11" t="s">
        <v>47</v>
      </c>
      <c r="B42" s="51">
        <v>6370.8</v>
      </c>
      <c r="C42" s="51">
        <v>23501.2</v>
      </c>
      <c r="D42" s="40">
        <f t="shared" si="2"/>
        <v>368.8893074653105</v>
      </c>
      <c r="E42" s="42">
        <f>+C42-B42</f>
        <v>17130.4</v>
      </c>
    </row>
    <row r="43" spans="1:5" ht="15">
      <c r="A43" s="41" t="s">
        <v>48</v>
      </c>
      <c r="B43" s="51">
        <v>32044.9</v>
      </c>
      <c r="C43" s="51">
        <v>33672.2</v>
      </c>
      <c r="D43" s="40">
        <f t="shared" si="2"/>
        <v>105.078187168629</v>
      </c>
      <c r="E43" s="42">
        <f>+C43-B43</f>
        <v>1627.2999999999956</v>
      </c>
    </row>
    <row r="44" spans="1:5" ht="15">
      <c r="A44" s="41" t="s">
        <v>49</v>
      </c>
      <c r="B44" s="51">
        <v>8731.7</v>
      </c>
      <c r="C44" s="73">
        <v>0</v>
      </c>
      <c r="D44" s="40">
        <f t="shared" si="2"/>
        <v>0</v>
      </c>
      <c r="E44" s="42">
        <f>+C44-B44</f>
        <v>-8731.7</v>
      </c>
    </row>
    <row r="45" spans="1:5" ht="15">
      <c r="A45" s="41" t="s">
        <v>58</v>
      </c>
      <c r="B45" s="51"/>
      <c r="C45" s="73">
        <v>13.7</v>
      </c>
      <c r="D45" s="40" t="e">
        <f t="shared" si="2"/>
        <v>#DIV/0!</v>
      </c>
      <c r="E45" s="42">
        <f>+C45-B45</f>
        <v>13.7</v>
      </c>
    </row>
    <row r="46" spans="1:5" ht="15.75">
      <c r="A46" s="10" t="s">
        <v>45</v>
      </c>
      <c r="B46" s="24">
        <v>-421.8</v>
      </c>
      <c r="C46" s="73">
        <v>-329</v>
      </c>
      <c r="D46" s="40"/>
      <c r="E46" s="42"/>
    </row>
    <row r="47" spans="1:5" ht="15.75">
      <c r="A47" s="23" t="s">
        <v>30</v>
      </c>
      <c r="B47" s="72">
        <f>(B10+B38+B25)</f>
        <v>69208.4</v>
      </c>
      <c r="C47" s="72">
        <f>(C10+C25+C38)</f>
        <v>73836.99999999999</v>
      </c>
      <c r="D47" s="24">
        <f>(C47/B47)*100</f>
        <v>106.68791649568547</v>
      </c>
      <c r="E47" s="25">
        <f>+C47-B47</f>
        <v>4628.599999999991</v>
      </c>
    </row>
    <row r="48" spans="1:5" ht="15">
      <c r="A48" s="11" t="s">
        <v>54</v>
      </c>
      <c r="B48" s="74">
        <f>+B10+B25+B45</f>
        <v>9024.7</v>
      </c>
      <c r="C48" s="74">
        <f>+C10+C25+C45</f>
        <v>8807.6</v>
      </c>
      <c r="D48" s="40">
        <f>(C48/B48)*100</f>
        <v>97.59437986858288</v>
      </c>
      <c r="E48" s="42">
        <f>+C48-B48</f>
        <v>-217.10000000000036</v>
      </c>
    </row>
    <row r="49" spans="1:5" ht="15">
      <c r="A49" s="3"/>
      <c r="B49" s="62"/>
      <c r="C49" s="73"/>
      <c r="D49" s="40"/>
      <c r="E49" s="52"/>
    </row>
    <row r="50" spans="1:5" ht="21" customHeight="1">
      <c r="A50" s="79"/>
      <c r="B50" s="70" t="s">
        <v>1</v>
      </c>
      <c r="C50" s="70" t="s">
        <v>1</v>
      </c>
      <c r="D50" s="53" t="s">
        <v>2</v>
      </c>
      <c r="E50" s="54" t="s">
        <v>3</v>
      </c>
    </row>
    <row r="51" spans="1:5" ht="15" customHeight="1">
      <c r="A51" s="80" t="s">
        <v>4</v>
      </c>
      <c r="B51" s="71" t="s">
        <v>62</v>
      </c>
      <c r="C51" s="71" t="s">
        <v>63</v>
      </c>
      <c r="D51" s="55" t="s">
        <v>5</v>
      </c>
      <c r="E51" s="56"/>
    </row>
    <row r="52" spans="1:5" ht="13.5" customHeight="1">
      <c r="A52" s="80" t="s">
        <v>6</v>
      </c>
      <c r="B52" s="57"/>
      <c r="C52" s="57"/>
      <c r="D52" s="55"/>
      <c r="E52" s="58"/>
    </row>
    <row r="53" spans="1:5" ht="12.75" customHeight="1">
      <c r="A53" s="81"/>
      <c r="B53" s="59"/>
      <c r="C53" s="59"/>
      <c r="D53" s="60"/>
      <c r="E53" s="61"/>
    </row>
    <row r="54" spans="1:5" ht="15">
      <c r="A54" s="12" t="s">
        <v>31</v>
      </c>
      <c r="B54" s="62"/>
      <c r="C54" s="48"/>
      <c r="D54" s="48"/>
      <c r="E54" s="62"/>
    </row>
    <row r="55" spans="1:5" ht="20.25" customHeight="1">
      <c r="A55" s="13" t="s">
        <v>32</v>
      </c>
      <c r="B55" s="85">
        <v>7061</v>
      </c>
      <c r="C55" s="63">
        <v>7291.3</v>
      </c>
      <c r="D55" s="68">
        <f aca="true" t="shared" si="3" ref="D55:D66">(C55/B55)*100</f>
        <v>103.26157768021527</v>
      </c>
      <c r="E55" s="69">
        <f aca="true" t="shared" si="4" ref="E55:E66">+C55-B55</f>
        <v>230.30000000000018</v>
      </c>
    </row>
    <row r="56" spans="1:5" ht="20.25" customHeight="1">
      <c r="A56" s="13" t="s">
        <v>56</v>
      </c>
      <c r="B56" s="82">
        <v>505</v>
      </c>
      <c r="C56" s="63">
        <v>633.1</v>
      </c>
      <c r="D56" s="68">
        <f t="shared" si="3"/>
        <v>125.36633663366337</v>
      </c>
      <c r="E56" s="69">
        <f t="shared" si="4"/>
        <v>128.10000000000002</v>
      </c>
    </row>
    <row r="57" spans="1:5" ht="28.5" customHeight="1">
      <c r="A57" s="14" t="s">
        <v>52</v>
      </c>
      <c r="B57" s="83">
        <v>518.5</v>
      </c>
      <c r="C57" s="67">
        <v>569.6</v>
      </c>
      <c r="D57" s="40">
        <f t="shared" si="3"/>
        <v>109.85535197685633</v>
      </c>
      <c r="E57" s="42">
        <f t="shared" si="4"/>
        <v>51.10000000000002</v>
      </c>
    </row>
    <row r="58" spans="1:5" ht="18" customHeight="1">
      <c r="A58" s="14" t="s">
        <v>33</v>
      </c>
      <c r="B58" s="84">
        <v>6544.1</v>
      </c>
      <c r="C58" s="63">
        <v>4111.3</v>
      </c>
      <c r="D58" s="40">
        <f t="shared" si="3"/>
        <v>62.82452896502193</v>
      </c>
      <c r="E58" s="42">
        <f t="shared" si="4"/>
        <v>-2432.8</v>
      </c>
    </row>
    <row r="59" spans="1:5" ht="15" customHeight="1">
      <c r="A59" s="14" t="s">
        <v>34</v>
      </c>
      <c r="B59" s="84">
        <v>377.6</v>
      </c>
      <c r="C59" s="63">
        <v>18151.4</v>
      </c>
      <c r="D59" s="40" t="s">
        <v>59</v>
      </c>
      <c r="E59" s="42">
        <f t="shared" si="4"/>
        <v>17773.800000000003</v>
      </c>
    </row>
    <row r="60" spans="1:5" ht="15.75" customHeight="1">
      <c r="A60" s="14" t="s">
        <v>35</v>
      </c>
      <c r="B60" s="84">
        <v>26748.9</v>
      </c>
      <c r="C60" s="63">
        <v>29830.4</v>
      </c>
      <c r="D60" s="40">
        <f t="shared" si="3"/>
        <v>111.52009989195817</v>
      </c>
      <c r="E60" s="42">
        <f t="shared" si="4"/>
        <v>3081.5</v>
      </c>
    </row>
    <row r="61" spans="1:5" ht="15.75" customHeight="1">
      <c r="A61" s="14" t="s">
        <v>36</v>
      </c>
      <c r="B61" s="84">
        <v>713.8</v>
      </c>
      <c r="C61" s="63">
        <v>823.5</v>
      </c>
      <c r="D61" s="40">
        <f t="shared" si="3"/>
        <v>115.36845054637155</v>
      </c>
      <c r="E61" s="42">
        <f t="shared" si="4"/>
        <v>109.70000000000005</v>
      </c>
    </row>
    <row r="62" spans="1:5" ht="17.25" customHeight="1">
      <c r="A62" s="14" t="s">
        <v>57</v>
      </c>
      <c r="B62" s="84">
        <v>5060.8</v>
      </c>
      <c r="C62" s="63">
        <v>0</v>
      </c>
      <c r="D62" s="40">
        <f t="shared" si="3"/>
        <v>0</v>
      </c>
      <c r="E62" s="42">
        <f t="shared" si="4"/>
        <v>-5060.8</v>
      </c>
    </row>
    <row r="63" spans="1:5" ht="17.25" customHeight="1">
      <c r="A63" s="14" t="s">
        <v>37</v>
      </c>
      <c r="B63" s="84">
        <v>5476.2</v>
      </c>
      <c r="C63" s="63">
        <v>999.6</v>
      </c>
      <c r="D63" s="40">
        <f t="shared" si="3"/>
        <v>18.253533472115702</v>
      </c>
      <c r="E63" s="42">
        <f t="shared" si="4"/>
        <v>-4476.599999999999</v>
      </c>
    </row>
    <row r="64" spans="1:5" ht="17.25" customHeight="1">
      <c r="A64" s="14" t="s">
        <v>55</v>
      </c>
      <c r="B64" s="84">
        <v>1114.2</v>
      </c>
      <c r="C64" s="63">
        <v>1144.8</v>
      </c>
      <c r="D64" s="68">
        <f t="shared" si="3"/>
        <v>102.74636510500808</v>
      </c>
      <c r="E64" s="42">
        <f t="shared" si="4"/>
        <v>30.59999999999991</v>
      </c>
    </row>
    <row r="65" spans="1:5" ht="21" customHeight="1">
      <c r="A65" s="14" t="s">
        <v>38</v>
      </c>
      <c r="B65" s="84">
        <v>5210.9</v>
      </c>
      <c r="C65" s="63">
        <v>5077.9</v>
      </c>
      <c r="D65" s="68">
        <f t="shared" si="3"/>
        <v>97.44765779423899</v>
      </c>
      <c r="E65" s="42">
        <f t="shared" si="4"/>
        <v>-133</v>
      </c>
    </row>
    <row r="66" spans="1:5" ht="15.75">
      <c r="A66" s="26" t="s">
        <v>39</v>
      </c>
      <c r="B66" s="27">
        <f>SUM(B55:B65)</f>
        <v>59331.00000000001</v>
      </c>
      <c r="C66" s="27">
        <f>SUM(C55:C65)</f>
        <v>68632.90000000001</v>
      </c>
      <c r="D66" s="24">
        <f t="shared" si="3"/>
        <v>115.67797610018371</v>
      </c>
      <c r="E66" s="42">
        <f t="shared" si="4"/>
        <v>9301.900000000001</v>
      </c>
    </row>
    <row r="67" spans="1:5" ht="15">
      <c r="A67" s="43"/>
      <c r="B67" s="64"/>
      <c r="C67" s="64"/>
      <c r="D67" s="40"/>
      <c r="E67" s="42"/>
    </row>
    <row r="68" spans="1:5" ht="15.75">
      <c r="A68" s="19" t="s">
        <v>40</v>
      </c>
      <c r="B68" s="65">
        <f>+B47-B66</f>
        <v>9877.399999999987</v>
      </c>
      <c r="C68" s="65">
        <f>+C47-C66</f>
        <v>5204.099999999977</v>
      </c>
      <c r="D68" s="24"/>
      <c r="E68" s="42"/>
    </row>
    <row r="69" spans="1:5" ht="15.75">
      <c r="A69" s="19"/>
      <c r="B69" s="20"/>
      <c r="D69" s="20"/>
      <c r="E69" s="20"/>
    </row>
    <row r="70" spans="1:5" ht="15.75">
      <c r="A70" s="15"/>
      <c r="B70" s="15"/>
      <c r="D70" s="17"/>
      <c r="E70" s="18"/>
    </row>
    <row r="71" spans="1:5" ht="15">
      <c r="A71" s="3"/>
      <c r="B71" s="3"/>
      <c r="C71" s="16"/>
      <c r="D71" s="17"/>
      <c r="E71" s="18"/>
    </row>
    <row r="72" spans="1:5" ht="15">
      <c r="A72" s="3"/>
      <c r="B72" s="3"/>
      <c r="C72" s="20"/>
      <c r="D72" s="17"/>
      <c r="E72" s="18"/>
    </row>
    <row r="73" spans="1:5" ht="15">
      <c r="A73" s="15"/>
      <c r="B73" s="15"/>
      <c r="C73" s="16"/>
      <c r="D73" s="17"/>
      <c r="E73" s="18"/>
    </row>
    <row r="93" ht="15.75">
      <c r="B93" s="78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2012-07-06T06:06:39Z</cp:lastPrinted>
  <dcterms:created xsi:type="dcterms:W3CDTF">2001-12-07T07:47:07Z</dcterms:created>
  <dcterms:modified xsi:type="dcterms:W3CDTF">2012-07-06T06:26:37Z</dcterms:modified>
  <cp:category/>
  <cp:version/>
  <cp:contentType/>
  <cp:contentStatus/>
  <cp:revision>1</cp:revision>
</cp:coreProperties>
</file>