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'SVODKA12'!$A$1:$F$72</definedName>
    <definedName name="_xlnm.Print_Area" localSheetId="0">'SVODKA12'!$A$1:$E$69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<sst xmlns="http://schemas.openxmlformats.org/spreadsheetml/2006/main" count="77" uniqueCount="66">
  <si>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</si>
  <si>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</si>
  <si>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</si>
  <si>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</si>
  <si>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</si>
  <si>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</si>
  <si>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</si>
  <si>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</si>
  <si>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</si>
  <si>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</si>
  <si>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</si>
  <si>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</si>
  <si>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</si>
  <si>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</si>
  <si>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</si>
  <si>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</si>
  <si>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</si>
  <si>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</si>
  <si>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</si>
  <si>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</si>
  <si>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</si>
  <si>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</si>
  <si>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</si>
  <si>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</si>
  <si>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</si>
  <si>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</si>
  <si>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</si>
  <si>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</si>
  <si>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</si>
  <si>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</si>
  <si>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</si>
  <si>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</si>
  <si>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</si>
  <si>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</si>
  <si>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</si>
  <si>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</si>
  <si>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</si>
  <si>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</si>
  <si>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</si>
  <si>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</si>
  <si>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</si>
  <si>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</si>
  <si>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</si>
  <si>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</si>
  <si>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</si>
  <si>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</si>
  <si>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</si>
  <si>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</si>
  <si>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</si>
  <si>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</si>
  <si>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</si>
  <si>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</si>
  <si>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</si>
  <si>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Прочие налоги и сборы</t>
  </si>
  <si>
    <t>в том числе собственные ( без учета предприн. деятельности)</t>
  </si>
  <si>
    <t xml:space="preserve"> Физическая культура и спорт</t>
  </si>
  <si>
    <t xml:space="preserve">  Национальная оборона</t>
  </si>
  <si>
    <t xml:space="preserve">  Здравоохранение </t>
  </si>
  <si>
    <t>ПРОЧИЕ БЕЗВОЗМЕЗДНЫЕ ПОСТУПЛЕНИЯ</t>
  </si>
  <si>
    <t>более 200</t>
  </si>
  <si>
    <t>к соотв.периоду</t>
  </si>
  <si>
    <t>прошлого года</t>
  </si>
  <si>
    <t xml:space="preserve">     доходы от перечисления части прибыли МУП</t>
  </si>
  <si>
    <t>ПО СОСТОЯНИЮ НА 01.09.2012г. В СРАВНЕНИИ С СООТВЕТСТВУЮЩИМ ПЕРИОДОМ ПРОШЛОГО ГОДА</t>
  </si>
  <si>
    <t>на 01.09.2011г</t>
  </si>
  <si>
    <t>на 01.09.2012г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</si>
</sst>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8" fillId="0" borderId="8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11" fillId="2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1" fillId="2" borderId="0" xfId="0" applyFont="1" applyFill="1" applyBorder="1" applyAlignment="1">
      <alignment horizontal="right"/>
    </xf>
    <xf numFmtId="164" fontId="12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7" fontId="8" fillId="2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  <xf numFmtId="167" fontId="8" fillId="2" borderId="0" xfId="24" applyNumberFormat="1" applyFont="1" applyFill="1" applyBorder="1" applyAlignment="1" applyProtection="1">
      <alignment vertical="top" shrinkToFit="1"/>
      <protection/>
    </xf>
    <xf numFmtId="164" fontId="6" fillId="3" borderId="0" xfId="0" applyNumberFormat="1" applyFont="1" applyFill="1" applyBorder="1" applyAlignment="1" applyProtection="1">
      <alignment horizontal="right"/>
      <protection/>
    </xf>
    <xf numFmtId="164" fontId="11" fillId="3" borderId="0" xfId="0" applyNumberFormat="1" applyFont="1" applyFill="1" applyAlignment="1" applyProtection="1">
      <alignment horizontal="right"/>
      <protection/>
    </xf>
    <xf numFmtId="164" fontId="8" fillId="3" borderId="0" xfId="0" applyNumberFormat="1" applyFont="1" applyFill="1" applyBorder="1" applyAlignment="1" applyProtection="1">
      <alignment horizontal="right"/>
      <protection/>
    </xf>
    <xf numFmtId="164" fontId="11" fillId="3" borderId="0" xfId="0" applyNumberFormat="1" applyFont="1" applyFill="1" applyBorder="1" applyAlignment="1" applyProtection="1">
      <alignment horizontal="right"/>
      <protection/>
    </xf>
    <xf numFmtId="0" fontId="8" fillId="3" borderId="8" xfId="0" applyFont="1" applyFill="1" applyBorder="1" applyAlignment="1" applyProtection="1">
      <alignment horizontal="left"/>
      <protection/>
    </xf>
    <xf numFmtId="0" fontId="8" fillId="3" borderId="9" xfId="0" applyFont="1" applyFill="1" applyBorder="1" applyAlignment="1" applyProtection="1">
      <alignment horizontal="left"/>
      <protection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 horizontal="right" shrinkToFit="1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workbookViewId="0" topLeftCell="A1">
      <selection activeCell="B64" sqref="B64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51</v>
      </c>
      <c r="B1" s="46"/>
      <c r="C1" s="46"/>
      <c r="D1" s="46"/>
      <c r="E1" s="47"/>
      <c r="F1" s="44"/>
      <c r="G1" s="44"/>
    </row>
    <row r="2" spans="1:7" ht="15.75">
      <c r="A2" s="46" t="s">
        <v>63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36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37" t="s">
        <v>64</v>
      </c>
      <c r="C6" s="37" t="s">
        <v>65</v>
      </c>
      <c r="D6" s="34" t="s">
        <v>5</v>
      </c>
      <c r="E6" s="29"/>
    </row>
    <row r="7" spans="1:5" ht="15">
      <c r="A7" s="6" t="s">
        <v>6</v>
      </c>
      <c r="B7" s="38"/>
      <c r="C7" s="38"/>
      <c r="D7" s="34" t="s">
        <v>60</v>
      </c>
      <c r="E7" s="31"/>
    </row>
    <row r="8" spans="1:5" ht="15">
      <c r="A8" s="7"/>
      <c r="B8" s="39"/>
      <c r="C8" s="39"/>
      <c r="D8" s="35" t="s">
        <v>61</v>
      </c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70">
        <f>(B11+B13+B19+B17)</f>
        <v>7636.900000000001</v>
      </c>
      <c r="C10" s="83">
        <f>(C11+C13+C19+C17)</f>
        <v>8394.199999999999</v>
      </c>
      <c r="D10" s="24">
        <f>(C10/B10)*100</f>
        <v>109.9163273055821</v>
      </c>
      <c r="E10" s="25">
        <f>+C10-B10</f>
        <v>757.2999999999984</v>
      </c>
    </row>
    <row r="11" spans="1:5" ht="15">
      <c r="A11" s="9" t="s">
        <v>8</v>
      </c>
      <c r="B11" s="71">
        <f>(+B12)</f>
        <v>5475.8</v>
      </c>
      <c r="C11" s="71">
        <f>(+C12)</f>
        <v>7223</v>
      </c>
      <c r="D11" s="40">
        <f>(C11/B11)*100</f>
        <v>131.90766645969538</v>
      </c>
      <c r="E11" s="42">
        <f>+C11-B11</f>
        <v>1747.1999999999998</v>
      </c>
    </row>
    <row r="12" spans="1:5" ht="15.75" customHeight="1">
      <c r="A12" s="9" t="s">
        <v>9</v>
      </c>
      <c r="B12" s="49">
        <v>5475.8</v>
      </c>
      <c r="C12" s="84">
        <v>7223</v>
      </c>
      <c r="D12" s="40">
        <f>(C12/B12)*100</f>
        <v>131.90766645969538</v>
      </c>
      <c r="E12" s="42">
        <f>+C12-B12</f>
        <v>1747.1999999999998</v>
      </c>
    </row>
    <row r="13" spans="1:5" ht="15">
      <c r="A13" s="9" t="s">
        <v>10</v>
      </c>
      <c r="B13" s="72">
        <v>1196.9</v>
      </c>
      <c r="C13" s="85">
        <v>1157.9</v>
      </c>
      <c r="D13" s="40">
        <f>(C13/B13)*100</f>
        <v>96.74158242125492</v>
      </c>
      <c r="E13" s="42">
        <f>+C13-B13</f>
        <v>-39</v>
      </c>
    </row>
    <row r="14" spans="1:5" ht="15">
      <c r="A14" s="9" t="s">
        <v>11</v>
      </c>
      <c r="B14" s="73"/>
      <c r="C14" s="73"/>
      <c r="D14" s="40"/>
      <c r="E14" s="42"/>
    </row>
    <row r="15" spans="1:5" ht="15">
      <c r="A15" s="9" t="s">
        <v>12</v>
      </c>
      <c r="B15" s="50">
        <v>1172.1</v>
      </c>
      <c r="C15" s="50">
        <v>1134.3</v>
      </c>
      <c r="D15" s="40">
        <f>(C15/B15)*100</f>
        <v>96.77501919631432</v>
      </c>
      <c r="E15" s="42">
        <f aca="true" t="shared" si="0" ref="E15:E40">+C15-B15</f>
        <v>-37.799999999999955</v>
      </c>
    </row>
    <row r="16" spans="1:5" ht="18.75" customHeight="1">
      <c r="A16" s="9" t="s">
        <v>41</v>
      </c>
      <c r="B16" s="50">
        <v>24.8</v>
      </c>
      <c r="C16" s="50">
        <v>23.6</v>
      </c>
      <c r="D16" s="40">
        <f>(C16/B16)*100</f>
        <v>95.16129032258065</v>
      </c>
      <c r="E16" s="42">
        <f t="shared" si="0"/>
        <v>-1.1999999999999993</v>
      </c>
    </row>
    <row r="17" spans="1:5" ht="15">
      <c r="A17" s="9" t="s">
        <v>13</v>
      </c>
      <c r="B17" s="49">
        <v>962.3</v>
      </c>
      <c r="C17" s="86">
        <v>9</v>
      </c>
      <c r="D17" s="40">
        <f>(C17/B17)*100</f>
        <v>0.9352592746544738</v>
      </c>
      <c r="E17" s="42">
        <f>+C17-B17</f>
        <v>-953.3</v>
      </c>
    </row>
    <row r="18" spans="1:5" ht="15">
      <c r="A18" s="9" t="s">
        <v>14</v>
      </c>
      <c r="B18" s="71"/>
      <c r="C18" s="71"/>
      <c r="D18" s="40"/>
      <c r="E18" s="42">
        <f t="shared" si="0"/>
        <v>0</v>
      </c>
    </row>
    <row r="19" spans="1:5" ht="15">
      <c r="A19" s="9" t="s">
        <v>15</v>
      </c>
      <c r="B19" s="71">
        <f>+B20+B21+B22+B23+B24</f>
        <v>1.9</v>
      </c>
      <c r="C19" s="71">
        <f>+C20+C21+C22+C23+C24</f>
        <v>4.300000000000001</v>
      </c>
      <c r="D19" s="40">
        <f>(C19/B19)*100</f>
        <v>226.31578947368425</v>
      </c>
      <c r="E19" s="42">
        <f t="shared" si="0"/>
        <v>2.400000000000001</v>
      </c>
    </row>
    <row r="20" spans="1:5" ht="15">
      <c r="A20" s="9" t="s">
        <v>42</v>
      </c>
      <c r="B20" s="71"/>
      <c r="C20" s="71"/>
      <c r="D20" s="40" t="e">
        <f>(C20/B20)*100</f>
        <v>#DIV/0!</v>
      </c>
      <c r="E20" s="42">
        <f t="shared" si="0"/>
        <v>0</v>
      </c>
    </row>
    <row r="21" spans="1:5" ht="15">
      <c r="A21" s="9" t="s">
        <v>43</v>
      </c>
      <c r="B21" s="71"/>
      <c r="C21" s="71"/>
      <c r="D21" s="40"/>
      <c r="E21" s="42">
        <f t="shared" si="0"/>
        <v>0</v>
      </c>
    </row>
    <row r="22" spans="1:5" ht="15">
      <c r="A22" s="9" t="s">
        <v>16</v>
      </c>
      <c r="B22" s="71"/>
      <c r="C22" s="71"/>
      <c r="D22" s="40"/>
      <c r="E22" s="42">
        <f t="shared" si="0"/>
        <v>0</v>
      </c>
    </row>
    <row r="23" spans="1:5" ht="15">
      <c r="A23" s="9" t="s">
        <v>44</v>
      </c>
      <c r="B23" s="51">
        <v>1.3</v>
      </c>
      <c r="C23" s="71">
        <v>3.2</v>
      </c>
      <c r="D23" s="40">
        <f>(C23/B23)*100</f>
        <v>246.15384615384616</v>
      </c>
      <c r="E23" s="42">
        <f t="shared" si="0"/>
        <v>1.9000000000000001</v>
      </c>
    </row>
    <row r="24" spans="1:5" ht="15">
      <c r="A24" s="9" t="s">
        <v>53</v>
      </c>
      <c r="B24" s="51">
        <v>0.6</v>
      </c>
      <c r="C24" s="71">
        <v>1.1</v>
      </c>
      <c r="D24" s="40">
        <f>(C24/B24)*100</f>
        <v>183.33333333333334</v>
      </c>
      <c r="E24" s="42">
        <f t="shared" si="0"/>
        <v>0.5000000000000001</v>
      </c>
    </row>
    <row r="25" spans="1:5" ht="15.75">
      <c r="A25" s="21" t="s">
        <v>17</v>
      </c>
      <c r="B25" s="70">
        <f>(B27+B31+B33+B36+B37+B35)</f>
        <v>5015.6</v>
      </c>
      <c r="C25" s="83">
        <f>(C27+C31+C33+C36+C37+C35)</f>
        <v>2883.0999999999995</v>
      </c>
      <c r="D25" s="24">
        <f>(C25/B25)*100</f>
        <v>57.48265411914824</v>
      </c>
      <c r="E25" s="70">
        <f>(E27+E31+E33+E36+E37+E35)</f>
        <v>-2008.4000000000005</v>
      </c>
    </row>
    <row r="26" spans="1:5" ht="15">
      <c r="A26" s="9" t="s">
        <v>18</v>
      </c>
      <c r="B26" s="71"/>
      <c r="C26" s="71"/>
      <c r="D26" s="40"/>
      <c r="E26" s="42"/>
    </row>
    <row r="27" spans="1:5" ht="15">
      <c r="A27" s="9" t="s">
        <v>19</v>
      </c>
      <c r="B27" s="72">
        <f>(B28+B29+B30)</f>
        <v>1161.9</v>
      </c>
      <c r="C27" s="85">
        <f>(C28+C29)</f>
        <v>832.9</v>
      </c>
      <c r="D27" s="40">
        <f aca="true" t="shared" si="1" ref="D27:D38">(C27/B27)*100</f>
        <v>71.6843101815991</v>
      </c>
      <c r="E27" s="42">
        <f t="shared" si="0"/>
        <v>-329.0000000000001</v>
      </c>
    </row>
    <row r="28" spans="1:5" ht="15">
      <c r="A28" s="9" t="s">
        <v>20</v>
      </c>
      <c r="B28" s="49">
        <v>913.9</v>
      </c>
      <c r="C28" s="84">
        <v>779.3</v>
      </c>
      <c r="D28" s="40">
        <f t="shared" si="1"/>
        <v>85.27191158770106</v>
      </c>
      <c r="E28" s="42">
        <f t="shared" si="0"/>
        <v>-134.60000000000002</v>
      </c>
    </row>
    <row r="29" spans="1:5" ht="15">
      <c r="A29" s="9" t="s">
        <v>21</v>
      </c>
      <c r="B29" s="51">
        <v>144.8</v>
      </c>
      <c r="C29" s="84">
        <v>53.6</v>
      </c>
      <c r="D29" s="40">
        <f t="shared" si="1"/>
        <v>37.01657458563536</v>
      </c>
      <c r="E29" s="42">
        <f t="shared" si="0"/>
        <v>-91.20000000000002</v>
      </c>
    </row>
    <row r="30" spans="1:5" ht="15">
      <c r="A30" s="9" t="s">
        <v>62</v>
      </c>
      <c r="B30" s="51">
        <v>103.2</v>
      </c>
      <c r="C30" s="84"/>
      <c r="D30" s="40"/>
      <c r="E30" s="42"/>
    </row>
    <row r="31" spans="1:5" ht="15">
      <c r="A31" s="9" t="s">
        <v>22</v>
      </c>
      <c r="B31" s="72">
        <f>+B32</f>
        <v>227.3</v>
      </c>
      <c r="C31" s="85">
        <f>+C32</f>
        <v>149.7</v>
      </c>
      <c r="D31" s="40">
        <f>(C31/B30)*100</f>
        <v>145.0581395348837</v>
      </c>
      <c r="E31" s="42">
        <f>+C31-B30</f>
        <v>46.499999999999986</v>
      </c>
    </row>
    <row r="32" spans="1:5" ht="15">
      <c r="A32" s="9" t="s">
        <v>23</v>
      </c>
      <c r="B32" s="49">
        <v>227.3</v>
      </c>
      <c r="C32" s="51">
        <v>149.7</v>
      </c>
      <c r="D32" s="40">
        <f t="shared" si="1"/>
        <v>65.86009678838538</v>
      </c>
      <c r="E32" s="42">
        <f t="shared" si="0"/>
        <v>-77.60000000000002</v>
      </c>
    </row>
    <row r="33" spans="1:5" ht="30" customHeight="1">
      <c r="A33" s="65" t="s">
        <v>50</v>
      </c>
      <c r="B33" s="51">
        <v>99</v>
      </c>
      <c r="C33" s="51">
        <v>150.1</v>
      </c>
      <c r="D33" s="40">
        <f t="shared" si="1"/>
        <v>151.6161616161616</v>
      </c>
      <c r="E33" s="42">
        <f t="shared" si="0"/>
        <v>51.099999999999994</v>
      </c>
    </row>
    <row r="34" spans="1:5" ht="15">
      <c r="A34" s="9" t="s">
        <v>24</v>
      </c>
      <c r="B34" s="71"/>
      <c r="C34" s="71"/>
      <c r="D34" s="40"/>
      <c r="E34" s="42"/>
    </row>
    <row r="35" spans="1:5" ht="15">
      <c r="A35" s="9" t="s">
        <v>25</v>
      </c>
      <c r="B35" s="49">
        <v>2691.3</v>
      </c>
      <c r="C35" s="84">
        <v>1423.6</v>
      </c>
      <c r="D35" s="40">
        <f t="shared" si="1"/>
        <v>52.89636978411919</v>
      </c>
      <c r="E35" s="42">
        <f t="shared" si="0"/>
        <v>-1267.7000000000003</v>
      </c>
    </row>
    <row r="36" spans="1:5" ht="15">
      <c r="A36" s="9" t="s">
        <v>26</v>
      </c>
      <c r="B36" s="51">
        <v>623.6</v>
      </c>
      <c r="C36" s="51">
        <v>326.8</v>
      </c>
      <c r="D36" s="40">
        <f>(C36/B36)*100</f>
        <v>52.40538806927517</v>
      </c>
      <c r="E36" s="42">
        <f t="shared" si="0"/>
        <v>-296.8</v>
      </c>
    </row>
    <row r="37" spans="1:5" ht="15">
      <c r="A37" s="9" t="s">
        <v>27</v>
      </c>
      <c r="B37" s="51">
        <v>212.5</v>
      </c>
      <c r="C37" s="51">
        <v>0</v>
      </c>
      <c r="D37" s="40">
        <f t="shared" si="1"/>
        <v>0</v>
      </c>
      <c r="E37" s="42">
        <f t="shared" si="0"/>
        <v>-212.5</v>
      </c>
    </row>
    <row r="38" spans="1:5" ht="15.75">
      <c r="A38" s="22" t="s">
        <v>28</v>
      </c>
      <c r="B38" s="74">
        <f>B40+B45+B46</f>
        <v>84203</v>
      </c>
      <c r="C38" s="74">
        <f>C40+C45+C46</f>
        <v>82415.40000000001</v>
      </c>
      <c r="D38" s="40">
        <f t="shared" si="1"/>
        <v>97.87703526002637</v>
      </c>
      <c r="E38" s="42"/>
    </row>
    <row r="39" spans="1:5" ht="15.75">
      <c r="A39" s="22" t="s">
        <v>28</v>
      </c>
      <c r="B39" s="71"/>
      <c r="C39" s="71"/>
      <c r="D39" s="40"/>
      <c r="E39" s="42"/>
    </row>
    <row r="40" spans="1:5" ht="15.75">
      <c r="A40" s="22" t="s">
        <v>29</v>
      </c>
      <c r="B40" s="70">
        <f>+B41+B42+B43+B44</f>
        <v>84624.8</v>
      </c>
      <c r="C40" s="83">
        <f>+C41+C42+C43+C44</f>
        <v>82744.40000000001</v>
      </c>
      <c r="D40" s="24">
        <f aca="true" t="shared" si="2" ref="D40:D45">(C40/B40)*100</f>
        <v>97.77795634376685</v>
      </c>
      <c r="E40" s="25">
        <f t="shared" si="0"/>
        <v>-1880.3999999999942</v>
      </c>
    </row>
    <row r="41" spans="1:5" ht="15">
      <c r="A41" s="11" t="s">
        <v>46</v>
      </c>
      <c r="B41" s="51">
        <v>18338.9</v>
      </c>
      <c r="C41" s="51">
        <v>12895</v>
      </c>
      <c r="D41" s="40">
        <f t="shared" si="2"/>
        <v>70.31501344137325</v>
      </c>
      <c r="E41" s="42">
        <f>+C41-B41</f>
        <v>-5443.9000000000015</v>
      </c>
    </row>
    <row r="42" spans="1:5" ht="15">
      <c r="A42" s="11" t="s">
        <v>47</v>
      </c>
      <c r="B42" s="51">
        <v>11094.5</v>
      </c>
      <c r="C42" s="51">
        <v>26937.4</v>
      </c>
      <c r="D42" s="40">
        <f t="shared" si="2"/>
        <v>242.79958538014333</v>
      </c>
      <c r="E42" s="42">
        <f>+C42-B42</f>
        <v>15842.900000000001</v>
      </c>
    </row>
    <row r="43" spans="1:5" ht="15">
      <c r="A43" s="41" t="s">
        <v>48</v>
      </c>
      <c r="B43" s="51">
        <v>42459.7</v>
      </c>
      <c r="C43" s="51">
        <v>41132.4</v>
      </c>
      <c r="D43" s="40">
        <f t="shared" si="2"/>
        <v>96.87397697110437</v>
      </c>
      <c r="E43" s="42">
        <f>+C43-B43</f>
        <v>-1327.2999999999956</v>
      </c>
    </row>
    <row r="44" spans="1:5" ht="15">
      <c r="A44" s="41" t="s">
        <v>49</v>
      </c>
      <c r="B44" s="51">
        <v>12731.7</v>
      </c>
      <c r="C44" s="71">
        <v>1779.6</v>
      </c>
      <c r="D44" s="40">
        <f t="shared" si="2"/>
        <v>13.977709182591482</v>
      </c>
      <c r="E44" s="42">
        <f>+C44-B44</f>
        <v>-10952.1</v>
      </c>
    </row>
    <row r="45" spans="1:5" ht="15">
      <c r="A45" s="41" t="s">
        <v>58</v>
      </c>
      <c r="B45" s="51"/>
      <c r="C45" s="71">
        <v>0</v>
      </c>
      <c r="D45" s="40" t="e">
        <f t="shared" si="2"/>
        <v>#DIV/0!</v>
      </c>
      <c r="E45" s="42">
        <f>+C45-B45</f>
        <v>0</v>
      </c>
    </row>
    <row r="46" spans="1:5" ht="15.75">
      <c r="A46" s="10" t="s">
        <v>45</v>
      </c>
      <c r="B46" s="24">
        <v>-421.8</v>
      </c>
      <c r="C46" s="71">
        <v>-329</v>
      </c>
      <c r="D46" s="40"/>
      <c r="E46" s="42"/>
    </row>
    <row r="47" spans="1:5" ht="15.75">
      <c r="A47" s="23" t="s">
        <v>30</v>
      </c>
      <c r="B47" s="70">
        <f>(B10+B38+B25)</f>
        <v>96855.5</v>
      </c>
      <c r="C47" s="83">
        <f>(C10+C25+C38)</f>
        <v>93692.70000000001</v>
      </c>
      <c r="D47" s="24">
        <f>(C47/B47)*100</f>
        <v>96.73451688339848</v>
      </c>
      <c r="E47" s="25">
        <f>+C47-B47</f>
        <v>-3162.7999999999884</v>
      </c>
    </row>
    <row r="48" spans="1:5" ht="15">
      <c r="A48" s="11" t="s">
        <v>54</v>
      </c>
      <c r="B48" s="72">
        <f>+B10+B25+B45</f>
        <v>12652.5</v>
      </c>
      <c r="C48" s="85">
        <f>+C10+C25+C45</f>
        <v>11277.3</v>
      </c>
      <c r="D48" s="40">
        <f>(C48/B48)*100</f>
        <v>89.13100177830468</v>
      </c>
      <c r="E48" s="42">
        <f>+C48-B48</f>
        <v>-1375.2000000000007</v>
      </c>
    </row>
    <row r="49" spans="1:5" ht="15">
      <c r="A49" s="3"/>
      <c r="B49" s="62"/>
      <c r="C49" s="71"/>
      <c r="D49" s="40"/>
      <c r="E49" s="52"/>
    </row>
    <row r="50" spans="1:5" ht="21" customHeight="1">
      <c r="A50" s="76"/>
      <c r="B50" s="68" t="s">
        <v>1</v>
      </c>
      <c r="C50" s="87" t="s">
        <v>1</v>
      </c>
      <c r="D50" s="53" t="s">
        <v>2</v>
      </c>
      <c r="E50" s="54" t="s">
        <v>3</v>
      </c>
    </row>
    <row r="51" spans="1:5" ht="15" customHeight="1">
      <c r="A51" s="77" t="s">
        <v>4</v>
      </c>
      <c r="B51" s="69" t="s">
        <v>64</v>
      </c>
      <c r="C51" s="88" t="s">
        <v>65</v>
      </c>
      <c r="D51" s="55" t="s">
        <v>5</v>
      </c>
      <c r="E51" s="56"/>
    </row>
    <row r="52" spans="1:5" ht="13.5" customHeight="1">
      <c r="A52" s="77" t="s">
        <v>6</v>
      </c>
      <c r="B52" s="57"/>
      <c r="C52" s="89"/>
      <c r="D52" s="55"/>
      <c r="E52" s="58"/>
    </row>
    <row r="53" spans="1:5" ht="12.75" customHeight="1">
      <c r="A53" s="78"/>
      <c r="B53" s="59"/>
      <c r="C53" s="90"/>
      <c r="D53" s="60"/>
      <c r="E53" s="61"/>
    </row>
    <row r="54" spans="1:5" ht="15">
      <c r="A54" s="12" t="s">
        <v>31</v>
      </c>
      <c r="B54" s="62"/>
      <c r="C54" s="91"/>
      <c r="D54" s="48"/>
      <c r="E54" s="62"/>
    </row>
    <row r="55" spans="1:5" ht="20.25" customHeight="1">
      <c r="A55" s="13" t="s">
        <v>32</v>
      </c>
      <c r="B55" s="82">
        <v>9825.8</v>
      </c>
      <c r="C55" s="92">
        <v>10002.3</v>
      </c>
      <c r="D55" s="66">
        <f aca="true" t="shared" si="3" ref="D55:D66">(C55/B55)*100</f>
        <v>101.79629139612041</v>
      </c>
      <c r="E55" s="67">
        <f aca="true" t="shared" si="4" ref="E55:E66">+C55-B55</f>
        <v>176.5</v>
      </c>
    </row>
    <row r="56" spans="1:5" ht="20.25" customHeight="1">
      <c r="A56" s="13" t="s">
        <v>56</v>
      </c>
      <c r="B56" s="79">
        <v>505</v>
      </c>
      <c r="C56" s="92">
        <v>633.1</v>
      </c>
      <c r="D56" s="66">
        <f t="shared" si="3"/>
        <v>125.36633663366337</v>
      </c>
      <c r="E56" s="67">
        <f t="shared" si="4"/>
        <v>128.10000000000002</v>
      </c>
    </row>
    <row r="57" spans="1:5" ht="28.5" customHeight="1">
      <c r="A57" s="14" t="s">
        <v>52</v>
      </c>
      <c r="B57" s="80">
        <v>800.6</v>
      </c>
      <c r="C57" s="93">
        <v>799.1</v>
      </c>
      <c r="D57" s="40">
        <f t="shared" si="3"/>
        <v>99.8126405196103</v>
      </c>
      <c r="E57" s="42">
        <f t="shared" si="4"/>
        <v>-1.5</v>
      </c>
    </row>
    <row r="58" spans="1:5" ht="18" customHeight="1">
      <c r="A58" s="14" t="s">
        <v>33</v>
      </c>
      <c r="B58" s="81">
        <v>8281.9</v>
      </c>
      <c r="C58" s="92">
        <v>6212.5</v>
      </c>
      <c r="D58" s="40">
        <f t="shared" si="3"/>
        <v>75.01298011325905</v>
      </c>
      <c r="E58" s="42">
        <f t="shared" si="4"/>
        <v>-2069.3999999999996</v>
      </c>
    </row>
    <row r="59" spans="1:5" ht="15" customHeight="1">
      <c r="A59" s="14" t="s">
        <v>34</v>
      </c>
      <c r="B59" s="81">
        <v>693</v>
      </c>
      <c r="C59" s="92">
        <v>19564.7</v>
      </c>
      <c r="D59" s="40" t="s">
        <v>59</v>
      </c>
      <c r="E59" s="42">
        <f t="shared" si="4"/>
        <v>18871.7</v>
      </c>
    </row>
    <row r="60" spans="1:5" ht="15.75" customHeight="1">
      <c r="A60" s="14" t="s">
        <v>35</v>
      </c>
      <c r="B60" s="81">
        <v>35034.3</v>
      </c>
      <c r="C60" s="92">
        <v>42907.1</v>
      </c>
      <c r="D60" s="40">
        <f t="shared" si="3"/>
        <v>122.4716920275273</v>
      </c>
      <c r="E60" s="42">
        <f t="shared" si="4"/>
        <v>7872.799999999996</v>
      </c>
    </row>
    <row r="61" spans="1:5" ht="15.75" customHeight="1">
      <c r="A61" s="14" t="s">
        <v>36</v>
      </c>
      <c r="B61" s="81">
        <v>2535.8</v>
      </c>
      <c r="C61" s="92">
        <v>1854</v>
      </c>
      <c r="D61" s="40">
        <f t="shared" si="3"/>
        <v>73.11302153166653</v>
      </c>
      <c r="E61" s="42">
        <f t="shared" si="4"/>
        <v>-681.8000000000002</v>
      </c>
    </row>
    <row r="62" spans="1:5" ht="17.25" customHeight="1">
      <c r="A62" s="14" t="s">
        <v>57</v>
      </c>
      <c r="B62" s="81">
        <v>12417.9</v>
      </c>
      <c r="C62" s="92">
        <v>0</v>
      </c>
      <c r="D62" s="40">
        <f t="shared" si="3"/>
        <v>0</v>
      </c>
      <c r="E62" s="42">
        <f t="shared" si="4"/>
        <v>-12417.9</v>
      </c>
    </row>
    <row r="63" spans="1:5" ht="17.25" customHeight="1">
      <c r="A63" s="14" t="s">
        <v>37</v>
      </c>
      <c r="B63" s="81">
        <v>12508.9</v>
      </c>
      <c r="C63" s="92">
        <v>1061.8</v>
      </c>
      <c r="D63" s="40">
        <f t="shared" si="3"/>
        <v>8.488356290321292</v>
      </c>
      <c r="E63" s="42">
        <f t="shared" si="4"/>
        <v>-11447.1</v>
      </c>
    </row>
    <row r="64" spans="1:5" ht="17.25" customHeight="1">
      <c r="A64" s="14" t="s">
        <v>55</v>
      </c>
      <c r="B64" s="81">
        <v>1312</v>
      </c>
      <c r="C64" s="92">
        <v>1369.9</v>
      </c>
      <c r="D64" s="66">
        <f t="shared" si="3"/>
        <v>104.41310975609757</v>
      </c>
      <c r="E64" s="42">
        <f t="shared" si="4"/>
        <v>57.90000000000009</v>
      </c>
    </row>
    <row r="65" spans="1:5" ht="21" customHeight="1">
      <c r="A65" s="14" t="s">
        <v>38</v>
      </c>
      <c r="B65" s="81">
        <v>6580.8</v>
      </c>
      <c r="C65" s="92">
        <v>6835.3</v>
      </c>
      <c r="D65" s="66">
        <f t="shared" si="3"/>
        <v>103.86731096523218</v>
      </c>
      <c r="E65" s="42">
        <f t="shared" si="4"/>
        <v>254.5</v>
      </c>
    </row>
    <row r="66" spans="1:5" ht="15.75">
      <c r="A66" s="26" t="s">
        <v>39</v>
      </c>
      <c r="B66" s="27">
        <f>SUM(B55:B65)</f>
        <v>90496</v>
      </c>
      <c r="C66" s="27">
        <f>SUM(C55:C65)</f>
        <v>91239.79999999999</v>
      </c>
      <c r="D66" s="24">
        <f t="shared" si="3"/>
        <v>100.82191478076379</v>
      </c>
      <c r="E66" s="42">
        <f t="shared" si="4"/>
        <v>743.7999999999884</v>
      </c>
    </row>
    <row r="67" spans="1:5" ht="15">
      <c r="A67" s="43"/>
      <c r="B67" s="63"/>
      <c r="C67" s="63"/>
      <c r="D67" s="40"/>
      <c r="E67" s="42"/>
    </row>
    <row r="68" spans="1:5" ht="15.75">
      <c r="A68" s="19" t="s">
        <v>40</v>
      </c>
      <c r="B68" s="64">
        <f>+B47-B66</f>
        <v>6359.5</v>
      </c>
      <c r="C68" s="64">
        <f>+C47-C66</f>
        <v>2452.9000000000233</v>
      </c>
      <c r="D68" s="24"/>
      <c r="E68" s="42"/>
    </row>
    <row r="69" spans="1:5" ht="15.75">
      <c r="A69" s="19"/>
      <c r="B69" s="20"/>
      <c r="D69" s="20"/>
      <c r="E69" s="20"/>
    </row>
    <row r="70" spans="1:5" ht="15.75">
      <c r="A70" s="15"/>
      <c r="B70" s="15"/>
      <c r="D70" s="17"/>
      <c r="E70" s="18"/>
    </row>
    <row r="71" spans="1:5" ht="15">
      <c r="A71" s="3"/>
      <c r="B71" s="3"/>
      <c r="C71" s="16"/>
      <c r="D71" s="17"/>
      <c r="E71" s="18"/>
    </row>
    <row r="72" spans="1:5" ht="15">
      <c r="A72" s="3"/>
      <c r="B72" s="3"/>
      <c r="C72" s="20"/>
      <c r="D72" s="17"/>
      <c r="E72" s="18"/>
    </row>
    <row r="73" spans="1:5" ht="15">
      <c r="A73" s="15"/>
      <c r="B73" s="15"/>
      <c r="C73" s="16"/>
      <c r="D73" s="17"/>
      <c r="E73" s="18"/>
    </row>
    <row r="93" ht="15.75">
      <c r="B93" s="75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2012-07-06T06:06:39Z</cp:lastPrinted>
  <dcterms:created xsi:type="dcterms:W3CDTF">2001-12-07T07:47:07Z</dcterms:created>
  <dcterms:modified xsi:type="dcterms:W3CDTF">2012-09-07T12:29:08Z</dcterms:modified>
  <cp:category/>
  <cp:version/>
  <cp:contentType/>
  <cp:contentStatus/>
  <cp:revision>1</cp:revision>
</cp:coreProperties>
</file>