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2175" windowWidth="7650" windowHeight="9495" tabRatio="196" firstSheet="2" activeTab="2"/>
  </bookViews>
  <sheets>
    <sheet name="Диаграмма2" sheetId="1" r:id="rId1"/>
    <sheet name="Диаграмма1" sheetId="2" r:id="rId2"/>
    <sheet name="Лист3" sheetId="3" r:id="rId3"/>
  </sheets>
  <definedNames>
    <definedName name="_xlnm.Print_Area" localSheetId="2">'Лист3'!$A$1:$BY$25</definedName>
  </definedNames>
  <calcPr fullCalcOnLoad="1"/>
</workbook>
</file>

<file path=xl/sharedStrings.xml><?xml version="1.0" encoding="utf-8"?>
<sst xmlns="http://schemas.openxmlformats.org/spreadsheetml/2006/main" count="138" uniqueCount="62">
  <si>
    <t>Доходы -  всего (код дохода 00085000000000000000)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</si>
  <si>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</si>
  <si>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</si>
  <si>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</si>
  <si>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</si>
  <si>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</si>
  <si>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</si>
  <si>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</si>
  <si>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</si>
  <si>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</si>
  <si>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</si>
  <si>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</si>
  <si>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</si>
  <si>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в том числе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</si>
  <si>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</si>
  <si>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</si>
  <si>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>Магаринское сельское поселение</t>
  </si>
  <si>
    <t xml:space="preserve">Егоркинское сельское поселение </t>
  </si>
  <si>
    <t xml:space="preserve">Краснооктябрьское сельское поселение </t>
  </si>
  <si>
    <t xml:space="preserve">Нижнекумашкинское сельское поселение </t>
  </si>
  <si>
    <t xml:space="preserve">Русско-Алгашинское сельское поселение </t>
  </si>
  <si>
    <t xml:space="preserve">Торханское сельское поселение </t>
  </si>
  <si>
    <t xml:space="preserve">Туванское сельское поселение </t>
  </si>
  <si>
    <t xml:space="preserve">Ходарское поселение </t>
  </si>
  <si>
    <t xml:space="preserve">Шумерлинское сельское поселение </t>
  </si>
  <si>
    <t>Юманайское сельское поселение</t>
  </si>
  <si>
    <t>Итого по поселениям</t>
  </si>
  <si>
    <t>Наименование поселений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</si>
  <si>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</si>
  <si>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</si>
  <si>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</si>
  <si>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дотации  бюджетам поселений на выравнивание уровня бюджетной обеспеченности (код доходов 0002020100110 0000 151)</t>
  </si>
  <si>
    <t>Процент исполнения</t>
  </si>
  <si>
    <t>госпошлина (код дохода                                                   00010804000000000110</t>
  </si>
  <si>
    <t>Прочие поступления от использования имущества                  (11109045100000120)</t>
  </si>
  <si>
    <t>Налоговые доходы</t>
  </si>
  <si>
    <t>Неналоговые доходы</t>
  </si>
  <si>
    <t>из них :</t>
  </si>
  <si>
    <t>Доходы от продажи земельных участков,государственная собственность на которые не разграничена (11405014000000430)</t>
  </si>
  <si>
    <t>Культура                                                                                     (код расхода 00008010000000000000)</t>
  </si>
  <si>
    <t>Фактически поступило за 2008 год</t>
  </si>
  <si>
    <t xml:space="preserve">Большеалгашинское сельское поселение </t>
  </si>
  <si>
    <t>Фактически поступило на 01.12.2007г</t>
  </si>
  <si>
    <t>Доходы от реализации иного имущества (11402033100000410)</t>
  </si>
  <si>
    <t>Прочие доходы от оказания платных услуг (работ)  (код дохода         11301995100000130)</t>
  </si>
  <si>
    <t>прочие безвозмездные поступления (коды доходов 2070500010000180)</t>
  </si>
  <si>
    <t>Доходы, поступающие в порядке возмещения расходов, понесенных в связи с эксплуатацией имущества    (код дохода  11302065100000130)</t>
  </si>
  <si>
    <t>в 3,2 раза</t>
  </si>
  <si>
    <t>более 300</t>
  </si>
  <si>
    <t>Фактически поступило на 01.09.2011г.</t>
  </si>
  <si>
    <t>Фактически поступило на 01.09.2012г.</t>
  </si>
  <si>
    <t>Факт на 01.09.2011г.</t>
  </si>
  <si>
    <t>Факт на 01.09.2012г.</t>
  </si>
  <si>
    <t>в 5,2 раза</t>
  </si>
  <si>
    <t>в 5,4 раза</t>
  </si>
  <si>
    <t>в 2,6 раза</t>
  </si>
  <si>
    <t>в 9 раз</t>
  </si>
  <si>
    <t>в 3 раза</t>
  </si>
  <si>
    <t>в 15,9раза</t>
  </si>
  <si>
    <t>в 6,3 раза</t>
  </si>
  <si>
    <t>в11,7 р</t>
  </si>
  <si>
    <t xml:space="preserve">     Анализ исполнения бюджетов поселений Шумерлинского района по состоянию на 01.09.2012г.  в сравнении с аналогичным периодом прошлого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</si>
</sst>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0"/>
    <numFmt numFmtId="168" formatCode="0.000"/>
    <numFmt numFmtId="169" formatCode="0.0000000"/>
    <numFmt numFmtId="170" formatCode="0.000000"/>
    <numFmt numFmtId="171" formatCode="0.00000"/>
  </numFmts>
  <fonts count="31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166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66" fontId="0" fillId="0" borderId="0" xfId="0" applyNumberFormat="1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28" fillId="0" borderId="10" xfId="53" applyFont="1" applyFill="1" applyBorder="1" applyAlignment="1">
      <alignment horizontal="left" vertical="center" wrapText="1"/>
      <protection/>
    </xf>
    <xf numFmtId="164" fontId="29" fillId="0" borderId="10" xfId="0" applyNumberFormat="1" applyFont="1" applyBorder="1" applyAlignment="1">
      <alignment vertical="center" wrapText="1"/>
    </xf>
    <xf numFmtId="164" fontId="29" fillId="0" borderId="10" xfId="0" applyNumberFormat="1" applyFont="1" applyBorder="1" applyAlignment="1" applyProtection="1">
      <alignment vertical="center" wrapText="1"/>
      <protection locked="0"/>
    </xf>
    <xf numFmtId="0" fontId="28" fillId="0" borderId="10" xfId="53" applyFont="1" applyFill="1" applyBorder="1" applyAlignment="1" applyProtection="1">
      <alignment horizontal="left" vertical="center" wrapText="1"/>
      <protection locked="0"/>
    </xf>
    <xf numFmtId="0" fontId="29" fillId="0" borderId="10" xfId="0" applyFont="1" applyBorder="1" applyAlignment="1" applyProtection="1">
      <alignment vertical="center" wrapText="1"/>
      <protection locked="0"/>
    </xf>
    <xf numFmtId="166" fontId="29" fillId="0" borderId="10" xfId="0" applyNumberFormat="1" applyFont="1" applyBorder="1" applyAlignment="1" applyProtection="1">
      <alignment vertical="center" wrapText="1"/>
      <protection locked="0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66" fontId="29" fillId="0" borderId="10" xfId="0" applyNumberFormat="1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164" fontId="29" fillId="24" borderId="10" xfId="0" applyNumberFormat="1" applyFont="1" applyFill="1" applyBorder="1" applyAlignment="1">
      <alignment vertical="center" wrapText="1"/>
    </xf>
    <xf numFmtId="166" fontId="30" fillId="24" borderId="10" xfId="0" applyNumberFormat="1" applyFont="1" applyFill="1" applyBorder="1" applyAlignment="1" applyProtection="1">
      <alignment vertical="center" wrapText="1"/>
      <protection locked="0"/>
    </xf>
    <xf numFmtId="0" fontId="30" fillId="24" borderId="10" xfId="0" applyFont="1" applyFill="1" applyBorder="1" applyAlignment="1" applyProtection="1">
      <alignment vertical="center" wrapText="1"/>
      <protection locked="0"/>
    </xf>
    <xf numFmtId="164" fontId="30" fillId="24" borderId="10" xfId="0" applyNumberFormat="1" applyFont="1" applyFill="1" applyBorder="1" applyAlignment="1">
      <alignment vertical="center" wrapText="1"/>
    </xf>
    <xf numFmtId="164" fontId="29" fillId="24" borderId="10" xfId="0" applyNumberFormat="1" applyFont="1" applyFill="1" applyBorder="1" applyAlignment="1">
      <alignment horizontal="right" vertical="center" wrapText="1"/>
    </xf>
    <xf numFmtId="166" fontId="30" fillId="24" borderId="10" xfId="0" applyNumberFormat="1" applyFont="1" applyFill="1" applyBorder="1" applyAlignment="1">
      <alignment vertical="center" wrapText="1"/>
    </xf>
    <xf numFmtId="0" fontId="29" fillId="24" borderId="10" xfId="0" applyFont="1" applyFill="1" applyBorder="1" applyAlignment="1" applyProtection="1">
      <alignment vertical="center" wrapText="1"/>
      <protection locked="0"/>
    </xf>
    <xf numFmtId="166" fontId="29" fillId="24" borderId="10" xfId="0" applyNumberFormat="1" applyFont="1" applyFill="1" applyBorder="1" applyAlignment="1" applyProtection="1">
      <alignment vertical="center" wrapText="1"/>
      <protection locked="0"/>
    </xf>
    <xf numFmtId="164" fontId="29" fillId="24" borderId="10" xfId="0" applyNumberFormat="1" applyFont="1" applyFill="1" applyBorder="1" applyAlignment="1" applyProtection="1">
      <alignment vertical="center" wrapText="1"/>
      <protection locked="0"/>
    </xf>
    <xf numFmtId="164" fontId="30" fillId="24" borderId="10" xfId="0" applyNumberFormat="1" applyFont="1" applyFill="1" applyBorder="1" applyAlignment="1" applyProtection="1">
      <alignment vertical="center" wrapText="1"/>
      <protection locked="0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28" fillId="0" borderId="10" xfId="53" applyFont="1" applyFill="1" applyBorder="1" applyAlignment="1">
      <alignment horizontal="left" vertical="center" wrapText="1"/>
      <protection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46" xfId="0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64" fontId="29" fillId="24" borderId="10" xfId="0" applyNumberFormat="1" applyFont="1" applyFill="1" applyBorder="1" applyAlignment="1" applyProtection="1">
      <alignment horizontal="right" vertical="center" wrapText="1"/>
      <protection locked="0"/>
    </xf>
    <xf numFmtId="166" fontId="29" fillId="24" borderId="10" xfId="0" applyNumberFormat="1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9"/>
          <c:w val="0.8265"/>
          <c:h val="0.9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Лист3!$A$13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Лист3!$B$13:$CE$13</c:f>
            </c:numRef>
          </c:val>
        </c:ser>
        <c:ser>
          <c:idx val="1"/>
          <c:order val="1"/>
          <c:tx>
            <c:strRef>
              <c:f>Лист3!$A$14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Лист3!$B$14:$CE$14</c:f>
              <c:numCache>
                <c:ptCount val="79"/>
                <c:pt idx="0">
                  <c:v>0</c:v>
                </c:pt>
                <c:pt idx="1">
                  <c:v>984.4</c:v>
                </c:pt>
                <c:pt idx="2">
                  <c:v>1443.9</c:v>
                </c:pt>
                <c:pt idx="3">
                  <c:v>146.67817960178792</c:v>
                </c:pt>
                <c:pt idx="4">
                  <c:v>314.4</c:v>
                </c:pt>
                <c:pt idx="5">
                  <c:v>967.8000000000001</c:v>
                </c:pt>
                <c:pt idx="6">
                  <c:v>307.8244274809161</c:v>
                </c:pt>
                <c:pt idx="7">
                  <c:v>78.1</c:v>
                </c:pt>
                <c:pt idx="8">
                  <c:v>118.10000000000001</c:v>
                </c:pt>
                <c:pt idx="9">
                  <c:v>151.2163892445583</c:v>
                </c:pt>
                <c:pt idx="10">
                  <c:v>7</c:v>
                </c:pt>
                <c:pt idx="11">
                  <c:v>37</c:v>
                </c:pt>
                <c:pt idx="12">
                  <c:v>0</c:v>
                </c:pt>
                <c:pt idx="13">
                  <c:v>2</c:v>
                </c:pt>
                <c:pt idx="14">
                  <c:v>1.3</c:v>
                </c:pt>
                <c:pt idx="15">
                  <c:v>65</c:v>
                </c:pt>
                <c:pt idx="16">
                  <c:v>4</c:v>
                </c:pt>
                <c:pt idx="17">
                  <c:v>1</c:v>
                </c:pt>
                <c:pt idx="18">
                  <c:v>25</c:v>
                </c:pt>
                <c:pt idx="19">
                  <c:v>61.5</c:v>
                </c:pt>
                <c:pt idx="20">
                  <c:v>75.4</c:v>
                </c:pt>
                <c:pt idx="21">
                  <c:v>122.60162601626017</c:v>
                </c:pt>
                <c:pt idx="22">
                  <c:v>3.6</c:v>
                </c:pt>
                <c:pt idx="23">
                  <c:v>3.4</c:v>
                </c:pt>
                <c:pt idx="24">
                  <c:v>94.44444444444444</c:v>
                </c:pt>
                <c:pt idx="25">
                  <c:v>236.3</c:v>
                </c:pt>
                <c:pt idx="26">
                  <c:v>849.7</c:v>
                </c:pt>
                <c:pt idx="27">
                  <c:v>0</c:v>
                </c:pt>
                <c:pt idx="28">
                  <c:v>188.9</c:v>
                </c:pt>
                <c:pt idx="29">
                  <c:v>86.8</c:v>
                </c:pt>
                <c:pt idx="30">
                  <c:v>45.9502382212811</c:v>
                </c:pt>
                <c:pt idx="38">
                  <c:v>8.2</c:v>
                </c:pt>
                <c:pt idx="41">
                  <c:v>6.1</c:v>
                </c:pt>
                <c:pt idx="43">
                  <c:v>2.3</c:v>
                </c:pt>
                <c:pt idx="44">
                  <c:v>748.6</c:v>
                </c:pt>
                <c:pt idx="45">
                  <c:v>0</c:v>
                </c:pt>
                <c:pt idx="46">
                  <c:v>45.1</c:v>
                </c:pt>
                <c:pt idx="48">
                  <c:v>0</c:v>
                </c:pt>
                <c:pt idx="49">
                  <c:v>670</c:v>
                </c:pt>
                <c:pt idx="50">
                  <c:v>476.1</c:v>
                </c:pt>
                <c:pt idx="51">
                  <c:v>71.05970149253731</c:v>
                </c:pt>
                <c:pt idx="52">
                  <c:v>540.5</c:v>
                </c:pt>
                <c:pt idx="53">
                  <c:v>413.4</c:v>
                </c:pt>
                <c:pt idx="54">
                  <c:v>76.48473635522663</c:v>
                </c:pt>
                <c:pt idx="56">
                  <c:v>5.2</c:v>
                </c:pt>
                <c:pt idx="58">
                  <c:v>1057.6</c:v>
                </c:pt>
                <c:pt idx="59">
                  <c:v>1308.2</c:v>
                </c:pt>
                <c:pt idx="60">
                  <c:v>123.69515885022695</c:v>
                </c:pt>
                <c:pt idx="61">
                  <c:v>457.6</c:v>
                </c:pt>
                <c:pt idx="62">
                  <c:v>723.4</c:v>
                </c:pt>
                <c:pt idx="63">
                  <c:v>158.08566433566432</c:v>
                </c:pt>
                <c:pt idx="64">
                  <c:v>18</c:v>
                </c:pt>
                <c:pt idx="65">
                  <c:v>22.5</c:v>
                </c:pt>
                <c:pt idx="67">
                  <c:v>157.9</c:v>
                </c:pt>
                <c:pt idx="68">
                  <c:v>120.1</c:v>
                </c:pt>
                <c:pt idx="69">
                  <c:v>76.06079797340088</c:v>
                </c:pt>
                <c:pt idx="70">
                  <c:v>400.6</c:v>
                </c:pt>
                <c:pt idx="71">
                  <c:v>413.5</c:v>
                </c:pt>
                <c:pt idx="72">
                  <c:v>103.22016974538192</c:v>
                </c:pt>
                <c:pt idx="73">
                  <c:v>260.8</c:v>
                </c:pt>
                <c:pt idx="75">
                  <c:v>0</c:v>
                </c:pt>
                <c:pt idx="76">
                  <c:v>125.9</c:v>
                </c:pt>
                <c:pt idx="78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Лист3!$A$15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Лист3!$B$15:$CE$15</c:f>
              <c:numCache>
                <c:ptCount val="79"/>
                <c:pt idx="0">
                  <c:v>0</c:v>
                </c:pt>
                <c:pt idx="1">
                  <c:v>605.2</c:v>
                </c:pt>
                <c:pt idx="2">
                  <c:v>752.4</c:v>
                </c:pt>
                <c:pt idx="3">
                  <c:v>124.32253800396562</c:v>
                </c:pt>
                <c:pt idx="4">
                  <c:v>114.50000000000001</c:v>
                </c:pt>
                <c:pt idx="5">
                  <c:v>203.6</c:v>
                </c:pt>
                <c:pt idx="6">
                  <c:v>177.81659388646284</c:v>
                </c:pt>
                <c:pt idx="7">
                  <c:v>108.10000000000001</c:v>
                </c:pt>
                <c:pt idx="8">
                  <c:v>192.4</c:v>
                </c:pt>
                <c:pt idx="9">
                  <c:v>177.98334875115634</c:v>
                </c:pt>
                <c:pt idx="10">
                  <c:v>74.9</c:v>
                </c:pt>
                <c:pt idx="11">
                  <c:v>106.9</c:v>
                </c:pt>
                <c:pt idx="12">
                  <c:v>142.72363150867824</c:v>
                </c:pt>
                <c:pt idx="13">
                  <c:v>0.9</c:v>
                </c:pt>
                <c:pt idx="14">
                  <c:v>4.6</c:v>
                </c:pt>
                <c:pt idx="15">
                  <c:v>0</c:v>
                </c:pt>
                <c:pt idx="16">
                  <c:v>5.6</c:v>
                </c:pt>
                <c:pt idx="17">
                  <c:v>1.3</c:v>
                </c:pt>
                <c:pt idx="18">
                  <c:v>23.21428571428572</c:v>
                </c:pt>
                <c:pt idx="19">
                  <c:v>3.9</c:v>
                </c:pt>
                <c:pt idx="20">
                  <c:v>75.7</c:v>
                </c:pt>
                <c:pt idx="21">
                  <c:v>0</c:v>
                </c:pt>
                <c:pt idx="22">
                  <c:v>22.8</c:v>
                </c:pt>
                <c:pt idx="23">
                  <c:v>3.9</c:v>
                </c:pt>
                <c:pt idx="24">
                  <c:v>17.105263157894736</c:v>
                </c:pt>
                <c:pt idx="25">
                  <c:v>6.4</c:v>
                </c:pt>
                <c:pt idx="26">
                  <c:v>11.2</c:v>
                </c:pt>
                <c:pt idx="27">
                  <c:v>174.99999999999997</c:v>
                </c:pt>
                <c:pt idx="28">
                  <c:v>5.7</c:v>
                </c:pt>
                <c:pt idx="29">
                  <c:v>9.2</c:v>
                </c:pt>
                <c:pt idx="30">
                  <c:v>161.4035087719298</c:v>
                </c:pt>
                <c:pt idx="38">
                  <c:v>2</c:v>
                </c:pt>
                <c:pt idx="43">
                  <c:v>0.7</c:v>
                </c:pt>
                <c:pt idx="45">
                  <c:v>0</c:v>
                </c:pt>
                <c:pt idx="49">
                  <c:v>490.7</c:v>
                </c:pt>
                <c:pt idx="50">
                  <c:v>548.8</c:v>
                </c:pt>
                <c:pt idx="51">
                  <c:v>111.84022824536375</c:v>
                </c:pt>
                <c:pt idx="52">
                  <c:v>360.5</c:v>
                </c:pt>
                <c:pt idx="53">
                  <c:v>468.4</c:v>
                </c:pt>
                <c:pt idx="54">
                  <c:v>129.93065187239944</c:v>
                </c:pt>
                <c:pt idx="56">
                  <c:v>22.9</c:v>
                </c:pt>
                <c:pt idx="58">
                  <c:v>655.5</c:v>
                </c:pt>
                <c:pt idx="59">
                  <c:v>746.6</c:v>
                </c:pt>
                <c:pt idx="60">
                  <c:v>113.8977879481312</c:v>
                </c:pt>
                <c:pt idx="61">
                  <c:v>416</c:v>
                </c:pt>
                <c:pt idx="62">
                  <c:v>500.7</c:v>
                </c:pt>
                <c:pt idx="63">
                  <c:v>120.3605769230769</c:v>
                </c:pt>
                <c:pt idx="65">
                  <c:v>30.7</c:v>
                </c:pt>
                <c:pt idx="67">
                  <c:v>115.4</c:v>
                </c:pt>
                <c:pt idx="68">
                  <c:v>49.5</c:v>
                </c:pt>
                <c:pt idx="69">
                  <c:v>42.89428076256499</c:v>
                </c:pt>
                <c:pt idx="70">
                  <c:v>96.8</c:v>
                </c:pt>
                <c:pt idx="71">
                  <c:v>136.8</c:v>
                </c:pt>
                <c:pt idx="72">
                  <c:v>141.3223140495868</c:v>
                </c:pt>
                <c:pt idx="73">
                  <c:v>69.8</c:v>
                </c:pt>
                <c:pt idx="75">
                  <c:v>0</c:v>
                </c:pt>
                <c:pt idx="76">
                  <c:v>6.8</c:v>
                </c:pt>
                <c:pt idx="78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Лист3!$A$16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Лист3!$B$16:$CE$16</c:f>
              <c:numCache>
                <c:ptCount val="79"/>
                <c:pt idx="0">
                  <c:v>0</c:v>
                </c:pt>
                <c:pt idx="1">
                  <c:v>1716.1999999999998</c:v>
                </c:pt>
                <c:pt idx="2">
                  <c:v>875.1</c:v>
                </c:pt>
                <c:pt idx="3">
                  <c:v>50.990560540729525</c:v>
                </c:pt>
                <c:pt idx="4">
                  <c:v>165.6</c:v>
                </c:pt>
                <c:pt idx="5">
                  <c:v>90.1</c:v>
                </c:pt>
                <c:pt idx="6">
                  <c:v>54.408212560386474</c:v>
                </c:pt>
                <c:pt idx="7">
                  <c:v>143.1</c:v>
                </c:pt>
                <c:pt idx="8">
                  <c:v>56.2</c:v>
                </c:pt>
                <c:pt idx="9">
                  <c:v>39.273235499650596</c:v>
                </c:pt>
                <c:pt idx="10">
                  <c:v>33</c:v>
                </c:pt>
                <c:pt idx="11">
                  <c:v>35</c:v>
                </c:pt>
                <c:pt idx="12">
                  <c:v>106.06060606060606</c:v>
                </c:pt>
                <c:pt idx="13">
                  <c:v>8.2</c:v>
                </c:pt>
                <c:pt idx="14">
                  <c:v>0.1</c:v>
                </c:pt>
                <c:pt idx="15">
                  <c:v>1.2195121951219514</c:v>
                </c:pt>
                <c:pt idx="16">
                  <c:v>3.4</c:v>
                </c:pt>
                <c:pt idx="17">
                  <c:v>5.6</c:v>
                </c:pt>
                <c:pt idx="18">
                  <c:v>164.70588235294116</c:v>
                </c:pt>
                <c:pt idx="19">
                  <c:v>3.5</c:v>
                </c:pt>
                <c:pt idx="20">
                  <c:v>9.6</c:v>
                </c:pt>
                <c:pt idx="21">
                  <c:v>274.2857142857143</c:v>
                </c:pt>
                <c:pt idx="22">
                  <c:v>95</c:v>
                </c:pt>
                <c:pt idx="23">
                  <c:v>5.9</c:v>
                </c:pt>
                <c:pt idx="24">
                  <c:v>6.210526315789474</c:v>
                </c:pt>
                <c:pt idx="25">
                  <c:v>22.5</c:v>
                </c:pt>
                <c:pt idx="26">
                  <c:v>33.9</c:v>
                </c:pt>
                <c:pt idx="27">
                  <c:v>150.66666666666666</c:v>
                </c:pt>
                <c:pt idx="28">
                  <c:v>11.5</c:v>
                </c:pt>
                <c:pt idx="29">
                  <c:v>12.8</c:v>
                </c:pt>
                <c:pt idx="30">
                  <c:v>111.30434782608695</c:v>
                </c:pt>
                <c:pt idx="31">
                  <c:v>5.8</c:v>
                </c:pt>
                <c:pt idx="32">
                  <c:v>5.5</c:v>
                </c:pt>
                <c:pt idx="33">
                  <c:v>94.82758620689656</c:v>
                </c:pt>
                <c:pt idx="38">
                  <c:v>6.6</c:v>
                </c:pt>
                <c:pt idx="43">
                  <c:v>5.2</c:v>
                </c:pt>
                <c:pt idx="44">
                  <c:v>7.1</c:v>
                </c:pt>
                <c:pt idx="45">
                  <c:v>136.53846153846152</c:v>
                </c:pt>
                <c:pt idx="49">
                  <c:v>1550.6</c:v>
                </c:pt>
                <c:pt idx="50">
                  <c:v>785</c:v>
                </c:pt>
                <c:pt idx="51">
                  <c:v>50.62556429769122</c:v>
                </c:pt>
                <c:pt idx="52">
                  <c:v>644.7</c:v>
                </c:pt>
                <c:pt idx="53">
                  <c:v>689.7</c:v>
                </c:pt>
                <c:pt idx="54">
                  <c:v>106.97999069334574</c:v>
                </c:pt>
                <c:pt idx="56">
                  <c:v>37.7</c:v>
                </c:pt>
                <c:pt idx="58">
                  <c:v>980</c:v>
                </c:pt>
                <c:pt idx="59">
                  <c:v>838.3</c:v>
                </c:pt>
                <c:pt idx="60">
                  <c:v>85.54081632653062</c:v>
                </c:pt>
                <c:pt idx="61">
                  <c:v>353</c:v>
                </c:pt>
                <c:pt idx="62">
                  <c:v>412.9</c:v>
                </c:pt>
                <c:pt idx="63">
                  <c:v>116.96883852691218</c:v>
                </c:pt>
                <c:pt idx="64">
                  <c:v>15.5</c:v>
                </c:pt>
                <c:pt idx="67">
                  <c:v>199</c:v>
                </c:pt>
                <c:pt idx="68">
                  <c:v>119.3</c:v>
                </c:pt>
                <c:pt idx="69">
                  <c:v>59.94974874371859</c:v>
                </c:pt>
                <c:pt idx="70">
                  <c:v>391.1</c:v>
                </c:pt>
                <c:pt idx="71">
                  <c:v>279.1</c:v>
                </c:pt>
                <c:pt idx="72">
                  <c:v>71.36282280746612</c:v>
                </c:pt>
                <c:pt idx="73">
                  <c:v>225.4</c:v>
                </c:pt>
                <c:pt idx="75">
                  <c:v>0</c:v>
                </c:pt>
                <c:pt idx="76">
                  <c:v>52.5</c:v>
                </c:pt>
                <c:pt idx="78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Лист3!$A$17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Лист3!$B$17:$CE$17</c:f>
              <c:numCache>
                <c:ptCount val="79"/>
                <c:pt idx="0">
                  <c:v>0</c:v>
                </c:pt>
                <c:pt idx="1">
                  <c:v>1043</c:v>
                </c:pt>
                <c:pt idx="2">
                  <c:v>1188.9</c:v>
                </c:pt>
                <c:pt idx="3">
                  <c:v>113.98849472674976</c:v>
                </c:pt>
                <c:pt idx="4">
                  <c:v>456.29999999999995</c:v>
                </c:pt>
                <c:pt idx="5">
                  <c:v>207.80000000000004</c:v>
                </c:pt>
                <c:pt idx="6">
                  <c:v>45.540214770984015</c:v>
                </c:pt>
                <c:pt idx="7">
                  <c:v>155.09999999999997</c:v>
                </c:pt>
                <c:pt idx="8">
                  <c:v>173.40000000000003</c:v>
                </c:pt>
                <c:pt idx="9">
                  <c:v>111.79883945841398</c:v>
                </c:pt>
                <c:pt idx="10">
                  <c:v>134.6</c:v>
                </c:pt>
                <c:pt idx="11">
                  <c:v>146.4</c:v>
                </c:pt>
                <c:pt idx="12">
                  <c:v>108.76671619613671</c:v>
                </c:pt>
                <c:pt idx="13">
                  <c:v>1.7</c:v>
                </c:pt>
                <c:pt idx="14">
                  <c:v>0.4</c:v>
                </c:pt>
                <c:pt idx="15">
                  <c:v>23.529411764705884</c:v>
                </c:pt>
                <c:pt idx="16">
                  <c:v>4.2</c:v>
                </c:pt>
                <c:pt idx="17">
                  <c:v>1.8</c:v>
                </c:pt>
                <c:pt idx="18">
                  <c:v>42.857142857142854</c:v>
                </c:pt>
                <c:pt idx="19">
                  <c:v>11.1</c:v>
                </c:pt>
                <c:pt idx="20">
                  <c:v>19.5</c:v>
                </c:pt>
                <c:pt idx="21">
                  <c:v>175.67567567567568</c:v>
                </c:pt>
                <c:pt idx="22">
                  <c:v>3.5</c:v>
                </c:pt>
                <c:pt idx="23">
                  <c:v>5.3</c:v>
                </c:pt>
                <c:pt idx="24">
                  <c:v>151.42857142857142</c:v>
                </c:pt>
                <c:pt idx="25">
                  <c:v>301.2</c:v>
                </c:pt>
                <c:pt idx="26">
                  <c:v>34.4</c:v>
                </c:pt>
                <c:pt idx="27">
                  <c:v>11.42098273572377</c:v>
                </c:pt>
                <c:pt idx="28">
                  <c:v>15.1</c:v>
                </c:pt>
                <c:pt idx="29">
                  <c:v>26.3</c:v>
                </c:pt>
                <c:pt idx="30">
                  <c:v>174.17218543046357</c:v>
                </c:pt>
                <c:pt idx="31">
                  <c:v>4.3</c:v>
                </c:pt>
                <c:pt idx="33">
                  <c:v>0</c:v>
                </c:pt>
                <c:pt idx="38">
                  <c:v>1.7</c:v>
                </c:pt>
                <c:pt idx="43">
                  <c:v>281.8</c:v>
                </c:pt>
                <c:pt idx="44">
                  <c:v>6.4</c:v>
                </c:pt>
                <c:pt idx="45">
                  <c:v>2.2711142654364798</c:v>
                </c:pt>
                <c:pt idx="49">
                  <c:v>586.7</c:v>
                </c:pt>
                <c:pt idx="50">
                  <c:v>981.1</c:v>
                </c:pt>
                <c:pt idx="51">
                  <c:v>167.22345321288563</c:v>
                </c:pt>
                <c:pt idx="52">
                  <c:v>443.7</c:v>
                </c:pt>
                <c:pt idx="53">
                  <c:v>513.8</c:v>
                </c:pt>
                <c:pt idx="54">
                  <c:v>115.7989632634663</c:v>
                </c:pt>
                <c:pt idx="56">
                  <c:v>76.3</c:v>
                </c:pt>
                <c:pt idx="58">
                  <c:v>1063.4</c:v>
                </c:pt>
                <c:pt idx="59">
                  <c:v>1150.1</c:v>
                </c:pt>
                <c:pt idx="60">
                  <c:v>108.15309384991534</c:v>
                </c:pt>
                <c:pt idx="61">
                  <c:v>518.8</c:v>
                </c:pt>
                <c:pt idx="62">
                  <c:v>457.5</c:v>
                </c:pt>
                <c:pt idx="63">
                  <c:v>88.18427139552814</c:v>
                </c:pt>
                <c:pt idx="67">
                  <c:v>203.9</c:v>
                </c:pt>
                <c:pt idx="68">
                  <c:v>53.8</c:v>
                </c:pt>
                <c:pt idx="69">
                  <c:v>26.385483079941146</c:v>
                </c:pt>
                <c:pt idx="70">
                  <c:v>320.7</c:v>
                </c:pt>
                <c:pt idx="71">
                  <c:v>214.3</c:v>
                </c:pt>
                <c:pt idx="72">
                  <c:v>66.82257561584035</c:v>
                </c:pt>
                <c:pt idx="73">
                  <c:v>258.4</c:v>
                </c:pt>
                <c:pt idx="75">
                  <c:v>0</c:v>
                </c:pt>
                <c:pt idx="76">
                  <c:v>46.1</c:v>
                </c:pt>
                <c:pt idx="78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Лист3!$A$18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Лист3!$B$18:$CE$18</c:f>
              <c:numCache>
                <c:ptCount val="79"/>
                <c:pt idx="0">
                  <c:v>0</c:v>
                </c:pt>
                <c:pt idx="1">
                  <c:v>1104</c:v>
                </c:pt>
                <c:pt idx="2">
                  <c:v>760</c:v>
                </c:pt>
                <c:pt idx="3">
                  <c:v>68.84057971014492</c:v>
                </c:pt>
                <c:pt idx="4">
                  <c:v>167.4</c:v>
                </c:pt>
                <c:pt idx="5">
                  <c:v>237.2</c:v>
                </c:pt>
                <c:pt idx="6">
                  <c:v>141.69653524492233</c:v>
                </c:pt>
                <c:pt idx="7">
                  <c:v>132.3</c:v>
                </c:pt>
                <c:pt idx="8">
                  <c:v>117.1</c:v>
                </c:pt>
                <c:pt idx="9">
                  <c:v>88.51095993953135</c:v>
                </c:pt>
                <c:pt idx="10">
                  <c:v>63.6</c:v>
                </c:pt>
                <c:pt idx="11">
                  <c:v>72.8</c:v>
                </c:pt>
                <c:pt idx="12">
                  <c:v>114.46540880503144</c:v>
                </c:pt>
                <c:pt idx="13">
                  <c:v>1.2</c:v>
                </c:pt>
                <c:pt idx="14">
                  <c:v>2.4</c:v>
                </c:pt>
                <c:pt idx="15">
                  <c:v>200</c:v>
                </c:pt>
                <c:pt idx="16">
                  <c:v>5</c:v>
                </c:pt>
                <c:pt idx="17">
                  <c:v>1.2</c:v>
                </c:pt>
                <c:pt idx="18">
                  <c:v>24</c:v>
                </c:pt>
                <c:pt idx="19">
                  <c:v>3.2</c:v>
                </c:pt>
                <c:pt idx="20">
                  <c:v>36.6</c:v>
                </c:pt>
                <c:pt idx="21">
                  <c:v>0</c:v>
                </c:pt>
                <c:pt idx="22">
                  <c:v>37.9</c:v>
                </c:pt>
                <c:pt idx="23">
                  <c:v>3.6</c:v>
                </c:pt>
                <c:pt idx="24">
                  <c:v>9.49868073878628</c:v>
                </c:pt>
                <c:pt idx="25">
                  <c:v>35.1</c:v>
                </c:pt>
                <c:pt idx="26">
                  <c:v>120.10000000000001</c:v>
                </c:pt>
                <c:pt idx="27">
                  <c:v>342.1652421652422</c:v>
                </c:pt>
                <c:pt idx="28">
                  <c:v>23.5</c:v>
                </c:pt>
                <c:pt idx="29">
                  <c:v>17.8</c:v>
                </c:pt>
                <c:pt idx="30">
                  <c:v>75.74468085106383</c:v>
                </c:pt>
                <c:pt idx="31">
                  <c:v>11.6</c:v>
                </c:pt>
                <c:pt idx="32">
                  <c:v>5.6</c:v>
                </c:pt>
                <c:pt idx="33">
                  <c:v>48.275862068965516</c:v>
                </c:pt>
                <c:pt idx="38">
                  <c:v>4.5</c:v>
                </c:pt>
                <c:pt idx="41">
                  <c:v>0.8</c:v>
                </c:pt>
                <c:pt idx="44">
                  <c:v>91.4</c:v>
                </c:pt>
                <c:pt idx="49">
                  <c:v>936.6</c:v>
                </c:pt>
                <c:pt idx="50">
                  <c:v>522.8</c:v>
                </c:pt>
                <c:pt idx="51">
                  <c:v>55.81891949604953</c:v>
                </c:pt>
                <c:pt idx="52">
                  <c:v>410.5</c:v>
                </c:pt>
                <c:pt idx="53">
                  <c:v>453</c:v>
                </c:pt>
                <c:pt idx="54">
                  <c:v>110.35322777101095</c:v>
                </c:pt>
                <c:pt idx="56">
                  <c:v>12.3</c:v>
                </c:pt>
                <c:pt idx="58">
                  <c:v>644.5</c:v>
                </c:pt>
                <c:pt idx="59">
                  <c:v>858.4</c:v>
                </c:pt>
                <c:pt idx="60">
                  <c:v>133.18851823118695</c:v>
                </c:pt>
                <c:pt idx="61">
                  <c:v>364</c:v>
                </c:pt>
                <c:pt idx="62">
                  <c:v>472.4</c:v>
                </c:pt>
                <c:pt idx="63">
                  <c:v>129.78021978021977</c:v>
                </c:pt>
                <c:pt idx="65">
                  <c:v>24.7</c:v>
                </c:pt>
                <c:pt idx="67">
                  <c:v>137.7</c:v>
                </c:pt>
                <c:pt idx="68">
                  <c:v>82.8</c:v>
                </c:pt>
                <c:pt idx="69">
                  <c:v>60.13071895424837</c:v>
                </c:pt>
                <c:pt idx="70">
                  <c:v>122.2</c:v>
                </c:pt>
                <c:pt idx="71">
                  <c:v>249.7</c:v>
                </c:pt>
                <c:pt idx="72">
                  <c:v>204.33715220949261</c:v>
                </c:pt>
                <c:pt idx="73">
                  <c:v>93.8</c:v>
                </c:pt>
                <c:pt idx="75">
                  <c:v>0</c:v>
                </c:pt>
                <c:pt idx="76">
                  <c:v>28.3</c:v>
                </c:pt>
                <c:pt idx="78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Лист3!$A$19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Лист3!$B$19:$CE$19</c:f>
              <c:numCache>
                <c:ptCount val="79"/>
                <c:pt idx="0">
                  <c:v>0</c:v>
                </c:pt>
                <c:pt idx="1">
                  <c:v>3831.3</c:v>
                </c:pt>
                <c:pt idx="2">
                  <c:v>745.9</c:v>
                </c:pt>
                <c:pt idx="3">
                  <c:v>19.468587685641946</c:v>
                </c:pt>
                <c:pt idx="4">
                  <c:v>153.8</c:v>
                </c:pt>
                <c:pt idx="5">
                  <c:v>99.5</c:v>
                </c:pt>
                <c:pt idx="6">
                  <c:v>64.69440832249674</c:v>
                </c:pt>
                <c:pt idx="7">
                  <c:v>134.4</c:v>
                </c:pt>
                <c:pt idx="8">
                  <c:v>80.4</c:v>
                </c:pt>
                <c:pt idx="9">
                  <c:v>59.82142857142857</c:v>
                </c:pt>
                <c:pt idx="10">
                  <c:v>35.5</c:v>
                </c:pt>
                <c:pt idx="11">
                  <c:v>53</c:v>
                </c:pt>
                <c:pt idx="12">
                  <c:v>149.29577464788733</c:v>
                </c:pt>
                <c:pt idx="13">
                  <c:v>1.1</c:v>
                </c:pt>
                <c:pt idx="14">
                  <c:v>0.9</c:v>
                </c:pt>
                <c:pt idx="15">
                  <c:v>81.81818181818181</c:v>
                </c:pt>
                <c:pt idx="16">
                  <c:v>3</c:v>
                </c:pt>
                <c:pt idx="17">
                  <c:v>0.7</c:v>
                </c:pt>
                <c:pt idx="18">
                  <c:v>23.333333333333332</c:v>
                </c:pt>
                <c:pt idx="19">
                  <c:v>86.9</c:v>
                </c:pt>
                <c:pt idx="20">
                  <c:v>16.3</c:v>
                </c:pt>
                <c:pt idx="21">
                  <c:v>18.75719217491369</c:v>
                </c:pt>
                <c:pt idx="22">
                  <c:v>7.9</c:v>
                </c:pt>
                <c:pt idx="23">
                  <c:v>9.5</c:v>
                </c:pt>
                <c:pt idx="24">
                  <c:v>120.25316455696202</c:v>
                </c:pt>
                <c:pt idx="25">
                  <c:v>19.4</c:v>
                </c:pt>
                <c:pt idx="26">
                  <c:v>19.1</c:v>
                </c:pt>
                <c:pt idx="27">
                  <c:v>98.4536082474227</c:v>
                </c:pt>
                <c:pt idx="28">
                  <c:v>17.2</c:v>
                </c:pt>
                <c:pt idx="29">
                  <c:v>8.9</c:v>
                </c:pt>
                <c:pt idx="30">
                  <c:v>51.74418604651163</c:v>
                </c:pt>
                <c:pt idx="31">
                  <c:v>2.2</c:v>
                </c:pt>
                <c:pt idx="33">
                  <c:v>0</c:v>
                </c:pt>
                <c:pt idx="38">
                  <c:v>0.8</c:v>
                </c:pt>
                <c:pt idx="44">
                  <c:v>3.4</c:v>
                </c:pt>
                <c:pt idx="47">
                  <c:v>4</c:v>
                </c:pt>
                <c:pt idx="49">
                  <c:v>3677.5</c:v>
                </c:pt>
                <c:pt idx="50">
                  <c:v>646.4</c:v>
                </c:pt>
                <c:pt idx="51">
                  <c:v>17.577158395649217</c:v>
                </c:pt>
                <c:pt idx="52">
                  <c:v>524.6</c:v>
                </c:pt>
                <c:pt idx="53">
                  <c:v>570.9</c:v>
                </c:pt>
                <c:pt idx="54">
                  <c:v>108.82577201677468</c:v>
                </c:pt>
                <c:pt idx="56">
                  <c:v>18</c:v>
                </c:pt>
                <c:pt idx="58">
                  <c:v>878.4</c:v>
                </c:pt>
                <c:pt idx="59">
                  <c:v>713.6</c:v>
                </c:pt>
                <c:pt idx="60">
                  <c:v>81.23861566484518</c:v>
                </c:pt>
                <c:pt idx="61">
                  <c:v>400.8</c:v>
                </c:pt>
                <c:pt idx="62">
                  <c:v>414.3</c:v>
                </c:pt>
                <c:pt idx="63">
                  <c:v>103.3682634730539</c:v>
                </c:pt>
                <c:pt idx="65">
                  <c:v>1.5</c:v>
                </c:pt>
                <c:pt idx="67">
                  <c:v>277.5</c:v>
                </c:pt>
                <c:pt idx="68">
                  <c:v>38.6</c:v>
                </c:pt>
                <c:pt idx="69">
                  <c:v>13.90990990990991</c:v>
                </c:pt>
                <c:pt idx="70">
                  <c:v>178.3</c:v>
                </c:pt>
                <c:pt idx="71">
                  <c:v>156.2</c:v>
                </c:pt>
                <c:pt idx="72">
                  <c:v>87.60515984296129</c:v>
                </c:pt>
                <c:pt idx="73">
                  <c:v>125.4</c:v>
                </c:pt>
                <c:pt idx="75">
                  <c:v>0</c:v>
                </c:pt>
                <c:pt idx="76">
                  <c:v>19.6</c:v>
                </c:pt>
                <c:pt idx="78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Лист3!$A$20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Лист3!$B$20:$CE$20</c:f>
              <c:numCache>
                <c:ptCount val="79"/>
                <c:pt idx="0">
                  <c:v>0</c:v>
                </c:pt>
                <c:pt idx="1">
                  <c:v>2076.6</c:v>
                </c:pt>
                <c:pt idx="2">
                  <c:v>1598.1</c:v>
                </c:pt>
                <c:pt idx="3">
                  <c:v>76.95752672637965</c:v>
                </c:pt>
                <c:pt idx="4">
                  <c:v>749</c:v>
                </c:pt>
                <c:pt idx="5">
                  <c:v>711.5999999999999</c:v>
                </c:pt>
                <c:pt idx="6">
                  <c:v>95.00667556742322</c:v>
                </c:pt>
                <c:pt idx="7">
                  <c:v>389</c:v>
                </c:pt>
                <c:pt idx="8">
                  <c:v>265.7</c:v>
                </c:pt>
                <c:pt idx="9">
                  <c:v>68.30334190231362</c:v>
                </c:pt>
                <c:pt idx="10">
                  <c:v>197.4</c:v>
                </c:pt>
                <c:pt idx="11">
                  <c:v>310.4</c:v>
                </c:pt>
                <c:pt idx="12">
                  <c:v>157.24417426545085</c:v>
                </c:pt>
                <c:pt idx="13">
                  <c:v>1.4</c:v>
                </c:pt>
                <c:pt idx="14">
                  <c:v>4.5</c:v>
                </c:pt>
                <c:pt idx="15">
                  <c:v>0</c:v>
                </c:pt>
                <c:pt idx="16">
                  <c:v>8.3</c:v>
                </c:pt>
                <c:pt idx="17">
                  <c:v>2.7</c:v>
                </c:pt>
                <c:pt idx="18">
                  <c:v>32.53012048192771</c:v>
                </c:pt>
                <c:pt idx="19">
                  <c:v>93.5</c:v>
                </c:pt>
                <c:pt idx="20">
                  <c:v>-59.2</c:v>
                </c:pt>
                <c:pt idx="22">
                  <c:v>88.4</c:v>
                </c:pt>
                <c:pt idx="23">
                  <c:v>7.3</c:v>
                </c:pt>
                <c:pt idx="24">
                  <c:v>8.257918552036198</c:v>
                </c:pt>
                <c:pt idx="25">
                  <c:v>360</c:v>
                </c:pt>
                <c:pt idx="26">
                  <c:v>445.9</c:v>
                </c:pt>
                <c:pt idx="27">
                  <c:v>123.86111111111111</c:v>
                </c:pt>
                <c:pt idx="28">
                  <c:v>221.5</c:v>
                </c:pt>
                <c:pt idx="29">
                  <c:v>169.4</c:v>
                </c:pt>
                <c:pt idx="30">
                  <c:v>76.47855530474041</c:v>
                </c:pt>
                <c:pt idx="31">
                  <c:v>10.1</c:v>
                </c:pt>
                <c:pt idx="32">
                  <c:v>9.7</c:v>
                </c:pt>
                <c:pt idx="33">
                  <c:v>96.03960396039604</c:v>
                </c:pt>
                <c:pt idx="41">
                  <c:v>3.2</c:v>
                </c:pt>
                <c:pt idx="43">
                  <c:v>128.4</c:v>
                </c:pt>
                <c:pt idx="44">
                  <c:v>5.5</c:v>
                </c:pt>
                <c:pt idx="45">
                  <c:v>4.283489096573208</c:v>
                </c:pt>
                <c:pt idx="47">
                  <c:v>255.9</c:v>
                </c:pt>
                <c:pt idx="49">
                  <c:v>1327.6</c:v>
                </c:pt>
                <c:pt idx="50">
                  <c:v>886.5</c:v>
                </c:pt>
                <c:pt idx="51">
                  <c:v>66.77463091292559</c:v>
                </c:pt>
                <c:pt idx="52">
                  <c:v>361</c:v>
                </c:pt>
                <c:pt idx="53">
                  <c:v>398</c:v>
                </c:pt>
                <c:pt idx="54">
                  <c:v>110.24930747922437</c:v>
                </c:pt>
                <c:pt idx="56">
                  <c:v>20.2</c:v>
                </c:pt>
                <c:pt idx="58">
                  <c:v>1392.7</c:v>
                </c:pt>
                <c:pt idx="59">
                  <c:v>1602</c:v>
                </c:pt>
                <c:pt idx="60">
                  <c:v>115.02836217419402</c:v>
                </c:pt>
                <c:pt idx="61">
                  <c:v>515</c:v>
                </c:pt>
                <c:pt idx="62">
                  <c:v>668.8</c:v>
                </c:pt>
                <c:pt idx="63">
                  <c:v>129.8640776699029</c:v>
                </c:pt>
                <c:pt idx="64">
                  <c:v>75.1</c:v>
                </c:pt>
                <c:pt idx="67">
                  <c:v>435</c:v>
                </c:pt>
                <c:pt idx="68">
                  <c:v>60</c:v>
                </c:pt>
                <c:pt idx="69">
                  <c:v>13.793103448275861</c:v>
                </c:pt>
                <c:pt idx="70">
                  <c:v>347.9</c:v>
                </c:pt>
                <c:pt idx="71">
                  <c:v>317.7</c:v>
                </c:pt>
                <c:pt idx="72">
                  <c:v>91.31934463926416</c:v>
                </c:pt>
                <c:pt idx="73">
                  <c:v>256.6</c:v>
                </c:pt>
                <c:pt idx="75">
                  <c:v>0</c:v>
                </c:pt>
                <c:pt idx="76">
                  <c:v>86.3</c:v>
                </c:pt>
                <c:pt idx="78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Лист3!$A$21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Лист3!$B$21:$CE$21</c:f>
              <c:numCache>
                <c:ptCount val="79"/>
                <c:pt idx="0">
                  <c:v>0</c:v>
                </c:pt>
                <c:pt idx="1">
                  <c:v>832.5</c:v>
                </c:pt>
                <c:pt idx="2">
                  <c:v>854.3</c:v>
                </c:pt>
                <c:pt idx="3">
                  <c:v>102.61861861861861</c:v>
                </c:pt>
                <c:pt idx="4">
                  <c:v>104.60000000000001</c:v>
                </c:pt>
                <c:pt idx="5">
                  <c:v>113.19999999999999</c:v>
                </c:pt>
                <c:pt idx="6">
                  <c:v>108.22179732313573</c:v>
                </c:pt>
                <c:pt idx="7">
                  <c:v>75.4</c:v>
                </c:pt>
                <c:pt idx="8">
                  <c:v>54.3</c:v>
                </c:pt>
                <c:pt idx="9">
                  <c:v>72.01591511936338</c:v>
                </c:pt>
                <c:pt idx="10">
                  <c:v>31.8</c:v>
                </c:pt>
                <c:pt idx="11">
                  <c:v>25.3</c:v>
                </c:pt>
                <c:pt idx="12">
                  <c:v>79.55974842767296</c:v>
                </c:pt>
                <c:pt idx="14">
                  <c:v>2.3</c:v>
                </c:pt>
                <c:pt idx="16">
                  <c:v>3.4</c:v>
                </c:pt>
                <c:pt idx="17">
                  <c:v>1.1</c:v>
                </c:pt>
                <c:pt idx="18">
                  <c:v>32.35294117647059</c:v>
                </c:pt>
                <c:pt idx="19">
                  <c:v>28.4</c:v>
                </c:pt>
                <c:pt idx="20">
                  <c:v>20.8</c:v>
                </c:pt>
                <c:pt idx="21">
                  <c:v>73.23943661971832</c:v>
                </c:pt>
                <c:pt idx="22">
                  <c:v>11.8</c:v>
                </c:pt>
                <c:pt idx="23">
                  <c:v>4.8</c:v>
                </c:pt>
                <c:pt idx="24">
                  <c:v>40.67796610169491</c:v>
                </c:pt>
                <c:pt idx="25">
                  <c:v>29.2</c:v>
                </c:pt>
                <c:pt idx="26">
                  <c:v>58.9</c:v>
                </c:pt>
                <c:pt idx="27">
                  <c:v>201.7123287671233</c:v>
                </c:pt>
                <c:pt idx="28">
                  <c:v>10.6</c:v>
                </c:pt>
                <c:pt idx="29">
                  <c:v>9</c:v>
                </c:pt>
                <c:pt idx="30">
                  <c:v>84.90566037735849</c:v>
                </c:pt>
                <c:pt idx="31">
                  <c:v>1.6</c:v>
                </c:pt>
                <c:pt idx="32">
                  <c:v>17.5</c:v>
                </c:pt>
                <c:pt idx="33">
                  <c:v>0</c:v>
                </c:pt>
                <c:pt idx="34">
                  <c:v>1</c:v>
                </c:pt>
                <c:pt idx="35">
                  <c:v>0.9</c:v>
                </c:pt>
                <c:pt idx="36">
                  <c:v>90</c:v>
                </c:pt>
                <c:pt idx="41">
                  <c:v>31.1</c:v>
                </c:pt>
                <c:pt idx="43">
                  <c:v>13.2</c:v>
                </c:pt>
                <c:pt idx="45">
                  <c:v>0</c:v>
                </c:pt>
                <c:pt idx="49">
                  <c:v>727.9</c:v>
                </c:pt>
                <c:pt idx="50">
                  <c:v>741.1</c:v>
                </c:pt>
                <c:pt idx="51">
                  <c:v>101.81343591152631</c:v>
                </c:pt>
                <c:pt idx="52">
                  <c:v>535.4</c:v>
                </c:pt>
                <c:pt idx="53">
                  <c:v>667.5</c:v>
                </c:pt>
                <c:pt idx="54">
                  <c:v>124.67314157639149</c:v>
                </c:pt>
                <c:pt idx="56">
                  <c:v>16</c:v>
                </c:pt>
                <c:pt idx="58">
                  <c:v>828.2</c:v>
                </c:pt>
                <c:pt idx="59">
                  <c:v>893.2</c:v>
                </c:pt>
                <c:pt idx="60">
                  <c:v>107.84834581019078</c:v>
                </c:pt>
                <c:pt idx="61">
                  <c:v>356.5</c:v>
                </c:pt>
                <c:pt idx="62">
                  <c:v>492.3</c:v>
                </c:pt>
                <c:pt idx="63">
                  <c:v>138.09256661991586</c:v>
                </c:pt>
                <c:pt idx="64">
                  <c:v>20.4</c:v>
                </c:pt>
                <c:pt idx="67">
                  <c:v>98.6</c:v>
                </c:pt>
                <c:pt idx="68">
                  <c:v>35.1</c:v>
                </c:pt>
                <c:pt idx="69">
                  <c:v>35.598377281947265</c:v>
                </c:pt>
                <c:pt idx="70">
                  <c:v>328.4</c:v>
                </c:pt>
                <c:pt idx="71">
                  <c:v>336.2</c:v>
                </c:pt>
                <c:pt idx="72">
                  <c:v>102.37515225334958</c:v>
                </c:pt>
                <c:pt idx="73">
                  <c:v>224.7</c:v>
                </c:pt>
                <c:pt idx="75">
                  <c:v>0</c:v>
                </c:pt>
                <c:pt idx="76">
                  <c:v>98.8</c:v>
                </c:pt>
                <c:pt idx="78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Лист3!$A$22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Лист3!$B$22:$CE$22</c:f>
              <c:numCache>
                <c:ptCount val="79"/>
                <c:pt idx="0">
                  <c:v>0</c:v>
                </c:pt>
                <c:pt idx="1">
                  <c:v>1210.7</c:v>
                </c:pt>
                <c:pt idx="2">
                  <c:v>807.8000000000001</c:v>
                </c:pt>
                <c:pt idx="3">
                  <c:v>66.72173122986702</c:v>
                </c:pt>
                <c:pt idx="4">
                  <c:v>680.1</c:v>
                </c:pt>
                <c:pt idx="5">
                  <c:v>170.70000000000002</c:v>
                </c:pt>
                <c:pt idx="6">
                  <c:v>25.099250110277904</c:v>
                </c:pt>
                <c:pt idx="7">
                  <c:v>142.6</c:v>
                </c:pt>
                <c:pt idx="8">
                  <c:v>121.10000000000002</c:v>
                </c:pt>
                <c:pt idx="9">
                  <c:v>84.92286115007015</c:v>
                </c:pt>
                <c:pt idx="10">
                  <c:v>49.6</c:v>
                </c:pt>
                <c:pt idx="11">
                  <c:v>66.2</c:v>
                </c:pt>
                <c:pt idx="12">
                  <c:v>133.46774193548387</c:v>
                </c:pt>
                <c:pt idx="13">
                  <c:v>4.5</c:v>
                </c:pt>
                <c:pt idx="14">
                  <c:v>3.7</c:v>
                </c:pt>
                <c:pt idx="15">
                  <c:v>82.22222222222223</c:v>
                </c:pt>
                <c:pt idx="16">
                  <c:v>7.8</c:v>
                </c:pt>
                <c:pt idx="17">
                  <c:v>2.9</c:v>
                </c:pt>
                <c:pt idx="18">
                  <c:v>37.17948717948718</c:v>
                </c:pt>
                <c:pt idx="19">
                  <c:v>10.7</c:v>
                </c:pt>
                <c:pt idx="20">
                  <c:v>43.4</c:v>
                </c:pt>
                <c:pt idx="21">
                  <c:v>0</c:v>
                </c:pt>
                <c:pt idx="22">
                  <c:v>81</c:v>
                </c:pt>
                <c:pt idx="23">
                  <c:v>4.9</c:v>
                </c:pt>
                <c:pt idx="24">
                  <c:v>6.049382716049383</c:v>
                </c:pt>
                <c:pt idx="25">
                  <c:v>537.5</c:v>
                </c:pt>
                <c:pt idx="26">
                  <c:v>49.6</c:v>
                </c:pt>
                <c:pt idx="27">
                  <c:v>9.227906976744187</c:v>
                </c:pt>
                <c:pt idx="28">
                  <c:v>182.6</c:v>
                </c:pt>
                <c:pt idx="29">
                  <c:v>43.2</c:v>
                </c:pt>
                <c:pt idx="30">
                  <c:v>23.658269441401973</c:v>
                </c:pt>
                <c:pt idx="31">
                  <c:v>5.1</c:v>
                </c:pt>
                <c:pt idx="33">
                  <c:v>0</c:v>
                </c:pt>
                <c:pt idx="38">
                  <c:v>1</c:v>
                </c:pt>
                <c:pt idx="43">
                  <c:v>349.8</c:v>
                </c:pt>
                <c:pt idx="44">
                  <c:v>2.3</c:v>
                </c:pt>
                <c:pt idx="45">
                  <c:v>0.6575185820468838</c:v>
                </c:pt>
                <c:pt idx="49">
                  <c:v>530.6</c:v>
                </c:pt>
                <c:pt idx="50">
                  <c:v>637.1</c:v>
                </c:pt>
                <c:pt idx="51">
                  <c:v>120.07161703731623</c:v>
                </c:pt>
                <c:pt idx="52">
                  <c:v>424.2</c:v>
                </c:pt>
                <c:pt idx="53">
                  <c:v>565.8</c:v>
                </c:pt>
                <c:pt idx="54">
                  <c:v>133.38048090523338</c:v>
                </c:pt>
                <c:pt idx="56">
                  <c:v>13.7</c:v>
                </c:pt>
                <c:pt idx="58">
                  <c:v>1012.3</c:v>
                </c:pt>
                <c:pt idx="59">
                  <c:v>928.8</c:v>
                </c:pt>
                <c:pt idx="60">
                  <c:v>91.75145707794132</c:v>
                </c:pt>
                <c:pt idx="61">
                  <c:v>467.4</c:v>
                </c:pt>
                <c:pt idx="62">
                  <c:v>445.8</c:v>
                </c:pt>
                <c:pt idx="63">
                  <c:v>95.37869062901156</c:v>
                </c:pt>
                <c:pt idx="65">
                  <c:v>28.4</c:v>
                </c:pt>
                <c:pt idx="67">
                  <c:v>201.1</c:v>
                </c:pt>
                <c:pt idx="68">
                  <c:v>46</c:v>
                </c:pt>
                <c:pt idx="69">
                  <c:v>22.874191944306315</c:v>
                </c:pt>
                <c:pt idx="70">
                  <c:v>320.5</c:v>
                </c:pt>
                <c:pt idx="71">
                  <c:v>368.3</c:v>
                </c:pt>
                <c:pt idx="72">
                  <c:v>114.91419656786273</c:v>
                </c:pt>
                <c:pt idx="73">
                  <c:v>234.1</c:v>
                </c:pt>
                <c:pt idx="75">
                  <c:v>0</c:v>
                </c:pt>
                <c:pt idx="76">
                  <c:v>34.4</c:v>
                </c:pt>
                <c:pt idx="78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Лист3!$A$23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Лист3!$B$23:$CE$23</c:f>
              <c:numCache>
                <c:ptCount val="79"/>
                <c:pt idx="0">
                  <c:v>0</c:v>
                </c:pt>
                <c:pt idx="1">
                  <c:v>3277.3</c:v>
                </c:pt>
                <c:pt idx="2">
                  <c:v>1047.5</c:v>
                </c:pt>
                <c:pt idx="3">
                  <c:v>31.962286028132915</c:v>
                </c:pt>
                <c:pt idx="4">
                  <c:v>877</c:v>
                </c:pt>
                <c:pt idx="5">
                  <c:v>474.8</c:v>
                </c:pt>
                <c:pt idx="6">
                  <c:v>54.13911060433295</c:v>
                </c:pt>
                <c:pt idx="7">
                  <c:v>194.90000000000003</c:v>
                </c:pt>
                <c:pt idx="8">
                  <c:v>177.2</c:v>
                </c:pt>
                <c:pt idx="9">
                  <c:v>90.91841970241147</c:v>
                </c:pt>
                <c:pt idx="10">
                  <c:v>86.4</c:v>
                </c:pt>
                <c:pt idx="11">
                  <c:v>100.1</c:v>
                </c:pt>
                <c:pt idx="12">
                  <c:v>115.85648148148147</c:v>
                </c:pt>
                <c:pt idx="13">
                  <c:v>1.9</c:v>
                </c:pt>
                <c:pt idx="14">
                  <c:v>0</c:v>
                </c:pt>
                <c:pt idx="15">
                  <c:v>0</c:v>
                </c:pt>
                <c:pt idx="16">
                  <c:v>8.9</c:v>
                </c:pt>
                <c:pt idx="17">
                  <c:v>2.7</c:v>
                </c:pt>
                <c:pt idx="19">
                  <c:v>85.2</c:v>
                </c:pt>
                <c:pt idx="20">
                  <c:v>70.8</c:v>
                </c:pt>
                <c:pt idx="21">
                  <c:v>83.09859154929576</c:v>
                </c:pt>
                <c:pt idx="22">
                  <c:v>12.5</c:v>
                </c:pt>
                <c:pt idx="23">
                  <c:v>3.6</c:v>
                </c:pt>
                <c:pt idx="24">
                  <c:v>28.800000000000004</c:v>
                </c:pt>
                <c:pt idx="25">
                  <c:v>682.0999999999999</c:v>
                </c:pt>
                <c:pt idx="26">
                  <c:v>297.6</c:v>
                </c:pt>
                <c:pt idx="27">
                  <c:v>43.62996628060402</c:v>
                </c:pt>
                <c:pt idx="28">
                  <c:v>51</c:v>
                </c:pt>
                <c:pt idx="29">
                  <c:v>41</c:v>
                </c:pt>
                <c:pt idx="30">
                  <c:v>80.3921568627451</c:v>
                </c:pt>
                <c:pt idx="31">
                  <c:v>5.9</c:v>
                </c:pt>
                <c:pt idx="32">
                  <c:v>8.7</c:v>
                </c:pt>
                <c:pt idx="33">
                  <c:v>147.45762711864404</c:v>
                </c:pt>
                <c:pt idx="38">
                  <c:v>3.8</c:v>
                </c:pt>
                <c:pt idx="41">
                  <c:v>18.2</c:v>
                </c:pt>
                <c:pt idx="43">
                  <c:v>473.4</c:v>
                </c:pt>
                <c:pt idx="44">
                  <c:v>225.9</c:v>
                </c:pt>
                <c:pt idx="45">
                  <c:v>47.71863117870723</c:v>
                </c:pt>
                <c:pt idx="49">
                  <c:v>2400.3</c:v>
                </c:pt>
                <c:pt idx="50">
                  <c:v>572.7</c:v>
                </c:pt>
                <c:pt idx="51">
                  <c:v>23.859517560304962</c:v>
                </c:pt>
                <c:pt idx="52">
                  <c:v>462.7</c:v>
                </c:pt>
                <c:pt idx="53">
                  <c:v>436</c:v>
                </c:pt>
                <c:pt idx="54">
                  <c:v>94.22952236870543</c:v>
                </c:pt>
                <c:pt idx="56">
                  <c:v>79.2</c:v>
                </c:pt>
                <c:pt idx="58">
                  <c:v>1800.2</c:v>
                </c:pt>
                <c:pt idx="59">
                  <c:v>988.7</c:v>
                </c:pt>
                <c:pt idx="60">
                  <c:v>54.9216753694034</c:v>
                </c:pt>
                <c:pt idx="61">
                  <c:v>428.9</c:v>
                </c:pt>
                <c:pt idx="62">
                  <c:v>486.2</c:v>
                </c:pt>
                <c:pt idx="63">
                  <c:v>113.35975751923526</c:v>
                </c:pt>
                <c:pt idx="65">
                  <c:v>33.1</c:v>
                </c:pt>
                <c:pt idx="67">
                  <c:v>129.6</c:v>
                </c:pt>
                <c:pt idx="68">
                  <c:v>99.2</c:v>
                </c:pt>
                <c:pt idx="69">
                  <c:v>76.54320987654322</c:v>
                </c:pt>
                <c:pt idx="70">
                  <c:v>1214.8</c:v>
                </c:pt>
                <c:pt idx="71">
                  <c:v>305.4</c:v>
                </c:pt>
                <c:pt idx="72">
                  <c:v>25.139940730984524</c:v>
                </c:pt>
                <c:pt idx="73">
                  <c:v>182.4</c:v>
                </c:pt>
                <c:pt idx="75">
                  <c:v>0</c:v>
                </c:pt>
                <c:pt idx="76">
                  <c:v>26.7</c:v>
                </c:pt>
                <c:pt idx="78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Лист3!$A$24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Лист3!$B$24:$CE$24</c:f>
              <c:numCache>
                <c:ptCount val="79"/>
                <c:pt idx="0">
                  <c:v>0</c:v>
                </c:pt>
                <c:pt idx="1">
                  <c:v>884.3</c:v>
                </c:pt>
                <c:pt idx="2">
                  <c:v>1051.2</c:v>
                </c:pt>
                <c:pt idx="3">
                  <c:v>118.87368540088205</c:v>
                </c:pt>
                <c:pt idx="4">
                  <c:v>223.8</c:v>
                </c:pt>
                <c:pt idx="5">
                  <c:v>192.09999999999997</c:v>
                </c:pt>
                <c:pt idx="6">
                  <c:v>85.83556747095619</c:v>
                </c:pt>
                <c:pt idx="7">
                  <c:v>126.9</c:v>
                </c:pt>
                <c:pt idx="8">
                  <c:v>120.39999999999998</c:v>
                </c:pt>
                <c:pt idx="9">
                  <c:v>94.87785657998423</c:v>
                </c:pt>
                <c:pt idx="10">
                  <c:v>60.8</c:v>
                </c:pt>
                <c:pt idx="11">
                  <c:v>70.3</c:v>
                </c:pt>
                <c:pt idx="12">
                  <c:v>115.625</c:v>
                </c:pt>
                <c:pt idx="13">
                  <c:v>0.3</c:v>
                </c:pt>
                <c:pt idx="14">
                  <c:v>0.6</c:v>
                </c:pt>
                <c:pt idx="15">
                  <c:v>200</c:v>
                </c:pt>
                <c:pt idx="16">
                  <c:v>11.2</c:v>
                </c:pt>
                <c:pt idx="17">
                  <c:v>19.3</c:v>
                </c:pt>
                <c:pt idx="18">
                  <c:v>172.32142857142858</c:v>
                </c:pt>
                <c:pt idx="19">
                  <c:v>12.2</c:v>
                </c:pt>
                <c:pt idx="20">
                  <c:v>20.6</c:v>
                </c:pt>
                <c:pt idx="21">
                  <c:v>168.85245901639348</c:v>
                </c:pt>
                <c:pt idx="22">
                  <c:v>42.4</c:v>
                </c:pt>
                <c:pt idx="23">
                  <c:v>9.6</c:v>
                </c:pt>
                <c:pt idx="24">
                  <c:v>22.641509433962266</c:v>
                </c:pt>
                <c:pt idx="25">
                  <c:v>96.89999999999999</c:v>
                </c:pt>
                <c:pt idx="26">
                  <c:v>71.7</c:v>
                </c:pt>
                <c:pt idx="27">
                  <c:v>73.99380804953562</c:v>
                </c:pt>
                <c:pt idx="28">
                  <c:v>57.8</c:v>
                </c:pt>
                <c:pt idx="29">
                  <c:v>45.5</c:v>
                </c:pt>
                <c:pt idx="30">
                  <c:v>78.71972318339101</c:v>
                </c:pt>
                <c:pt idx="31">
                  <c:v>11.6</c:v>
                </c:pt>
                <c:pt idx="32">
                  <c:v>17.9</c:v>
                </c:pt>
                <c:pt idx="33">
                  <c:v>154.31034482758622</c:v>
                </c:pt>
                <c:pt idx="38">
                  <c:v>2.8</c:v>
                </c:pt>
                <c:pt idx="43">
                  <c:v>27.5</c:v>
                </c:pt>
                <c:pt idx="44">
                  <c:v>4.9</c:v>
                </c:pt>
                <c:pt idx="45">
                  <c:v>17.81818181818182</c:v>
                </c:pt>
                <c:pt idx="49">
                  <c:v>660.5</c:v>
                </c:pt>
                <c:pt idx="50">
                  <c:v>859.1</c:v>
                </c:pt>
                <c:pt idx="51">
                  <c:v>130.0681302043906</c:v>
                </c:pt>
                <c:pt idx="52">
                  <c:v>503.1</c:v>
                </c:pt>
                <c:pt idx="53">
                  <c:v>766.5</c:v>
                </c:pt>
                <c:pt idx="54">
                  <c:v>152.35539654144304</c:v>
                </c:pt>
                <c:pt idx="56">
                  <c:v>35</c:v>
                </c:pt>
                <c:pt idx="58">
                  <c:v>1055.1</c:v>
                </c:pt>
                <c:pt idx="59">
                  <c:v>996.8</c:v>
                </c:pt>
                <c:pt idx="60">
                  <c:v>94.47445739740309</c:v>
                </c:pt>
                <c:pt idx="61">
                  <c:v>436.2</c:v>
                </c:pt>
                <c:pt idx="62">
                  <c:v>504</c:v>
                </c:pt>
                <c:pt idx="63">
                  <c:v>115.54332874828062</c:v>
                </c:pt>
                <c:pt idx="65">
                  <c:v>26.3</c:v>
                </c:pt>
                <c:pt idx="67">
                  <c:v>216.6</c:v>
                </c:pt>
                <c:pt idx="68">
                  <c:v>118.3</c:v>
                </c:pt>
                <c:pt idx="69">
                  <c:v>54.61680517082179</c:v>
                </c:pt>
                <c:pt idx="70">
                  <c:v>382.2</c:v>
                </c:pt>
                <c:pt idx="71">
                  <c:v>319.4</c:v>
                </c:pt>
                <c:pt idx="72">
                  <c:v>83.56881214024071</c:v>
                </c:pt>
                <c:pt idx="73">
                  <c:v>181.5</c:v>
                </c:pt>
                <c:pt idx="75">
                  <c:v>0</c:v>
                </c:pt>
                <c:pt idx="76">
                  <c:v>200.8</c:v>
                </c:pt>
                <c:pt idx="78">
                  <c:v>0</c:v>
                </c:pt>
              </c:numCache>
            </c:numRef>
          </c:val>
        </c:ser>
        <c:ser>
          <c:idx val="13"/>
          <c:order val="12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3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4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5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6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7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8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19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0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1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2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3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BCC8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4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E0BC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25"/>
          <c:tx>
            <c:strRef>
              <c:f>Лист3!$A$25</c:f>
              <c:strCache>
                <c:ptCount val="1"/>
                <c:pt idx="0">
                  <c:v>Итого по поселениям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Лист3!$B$25:$CE$25</c:f>
              <c:numCache>
                <c:ptCount val="79"/>
                <c:pt idx="1">
                  <c:v>17565.5</c:v>
                </c:pt>
                <c:pt idx="2">
                  <c:v>11125.099999999999</c:v>
                </c:pt>
                <c:pt idx="3">
                  <c:v>63.33494634368506</c:v>
                </c:pt>
                <c:pt idx="4">
                  <c:v>4006.5</c:v>
                </c:pt>
                <c:pt idx="5">
                  <c:v>3468.3999999999996</c:v>
                </c:pt>
                <c:pt idx="6">
                  <c:v>86.56932484712343</c:v>
                </c:pt>
                <c:pt idx="7">
                  <c:v>1679.9</c:v>
                </c:pt>
                <c:pt idx="8">
                  <c:v>1476.2999999999997</c:v>
                </c:pt>
                <c:pt idx="9">
                  <c:v>87.88023096612892</c:v>
                </c:pt>
                <c:pt idx="10">
                  <c:v>774.5999999999999</c:v>
                </c:pt>
                <c:pt idx="11">
                  <c:v>1023.4</c:v>
                </c:pt>
                <c:pt idx="12">
                  <c:v>132.1198037696876</c:v>
                </c:pt>
                <c:pt idx="13">
                  <c:v>23.199999999999996</c:v>
                </c:pt>
                <c:pt idx="14">
                  <c:v>20.8</c:v>
                </c:pt>
                <c:pt idx="15">
                  <c:v>89.65517241379312</c:v>
                </c:pt>
                <c:pt idx="16">
                  <c:v>64.8</c:v>
                </c:pt>
                <c:pt idx="17">
                  <c:v>40.3</c:v>
                </c:pt>
                <c:pt idx="18">
                  <c:v>62.191358024691354</c:v>
                </c:pt>
                <c:pt idx="19">
                  <c:v>400.09999999999997</c:v>
                </c:pt>
                <c:pt idx="20">
                  <c:v>329.50000000000006</c:v>
                </c:pt>
                <c:pt idx="21">
                  <c:v>82.35441139715073</c:v>
                </c:pt>
                <c:pt idx="22">
                  <c:v>406.8</c:v>
                </c:pt>
                <c:pt idx="23">
                  <c:v>61.8</c:v>
                </c:pt>
                <c:pt idx="24">
                  <c:v>15.19174041297935</c:v>
                </c:pt>
                <c:pt idx="25">
                  <c:v>2326.6</c:v>
                </c:pt>
                <c:pt idx="26">
                  <c:v>1992.0999999999997</c:v>
                </c:pt>
                <c:pt idx="27">
                  <c:v>85.6227972148199</c:v>
                </c:pt>
                <c:pt idx="28">
                  <c:v>785.4</c:v>
                </c:pt>
                <c:pt idx="29">
                  <c:v>469.90000000000003</c:v>
                </c:pt>
                <c:pt idx="30">
                  <c:v>59.829386299974544</c:v>
                </c:pt>
                <c:pt idx="31">
                  <c:v>58.2</c:v>
                </c:pt>
                <c:pt idx="32">
                  <c:v>64.9</c:v>
                </c:pt>
                <c:pt idx="33">
                  <c:v>111.51202749140894</c:v>
                </c:pt>
                <c:pt idx="34">
                  <c:v>1</c:v>
                </c:pt>
                <c:pt idx="35">
                  <c:v>0.9</c:v>
                </c:pt>
                <c:pt idx="36">
                  <c:v>90</c:v>
                </c:pt>
                <c:pt idx="37">
                  <c:v>0</c:v>
                </c:pt>
                <c:pt idx="38">
                  <c:v>31.4</c:v>
                </c:pt>
                <c:pt idx="39">
                  <c:v>0</c:v>
                </c:pt>
                <c:pt idx="40">
                  <c:v>0</c:v>
                </c:pt>
                <c:pt idx="41">
                  <c:v>59.400000000000006</c:v>
                </c:pt>
                <c:pt idx="42">
                  <c:v>0</c:v>
                </c:pt>
                <c:pt idx="43">
                  <c:v>1282.3</c:v>
                </c:pt>
                <c:pt idx="44">
                  <c:v>1095.5</c:v>
                </c:pt>
                <c:pt idx="45">
                  <c:v>85.43242610933478</c:v>
                </c:pt>
                <c:pt idx="46">
                  <c:v>45.1</c:v>
                </c:pt>
                <c:pt idx="47">
                  <c:v>259.9</c:v>
                </c:pt>
                <c:pt idx="48">
                  <c:v>576.2749445676274</c:v>
                </c:pt>
                <c:pt idx="49">
                  <c:v>13559</c:v>
                </c:pt>
                <c:pt idx="50">
                  <c:v>7656.700000000002</c:v>
                </c:pt>
                <c:pt idx="51">
                  <c:v>56.469503650711715</c:v>
                </c:pt>
                <c:pt idx="52">
                  <c:v>5210.900000000001</c:v>
                </c:pt>
                <c:pt idx="53">
                  <c:v>5943.000000000001</c:v>
                </c:pt>
                <c:pt idx="54">
                  <c:v>114.04939645742577</c:v>
                </c:pt>
                <c:pt idx="55">
                  <c:v>0</c:v>
                </c:pt>
                <c:pt idx="56">
                  <c:v>336.5</c:v>
                </c:pt>
                <c:pt idx="57">
                  <c:v>0</c:v>
                </c:pt>
                <c:pt idx="58">
                  <c:v>11367.9</c:v>
                </c:pt>
                <c:pt idx="59">
                  <c:v>11024.7</c:v>
                </c:pt>
                <c:pt idx="60">
                  <c:v>96.98097273902833</c:v>
                </c:pt>
                <c:pt idx="61">
                  <c:v>4714.2</c:v>
                </c:pt>
                <c:pt idx="62">
                  <c:v>5578.3</c:v>
                </c:pt>
                <c:pt idx="63">
                  <c:v>118.32972720716135</c:v>
                </c:pt>
                <c:pt idx="64">
                  <c:v>129</c:v>
                </c:pt>
                <c:pt idx="65">
                  <c:v>167.20000000000002</c:v>
                </c:pt>
                <c:pt idx="66">
                  <c:v>129.6124031007752</c:v>
                </c:pt>
                <c:pt idx="67">
                  <c:v>2172.2999999999997</c:v>
                </c:pt>
                <c:pt idx="68">
                  <c:v>822.7</c:v>
                </c:pt>
                <c:pt idx="69">
                  <c:v>37.87230124752567</c:v>
                </c:pt>
                <c:pt idx="70">
                  <c:v>4103.5</c:v>
                </c:pt>
                <c:pt idx="71">
                  <c:v>3096.6000000000004</c:v>
                </c:pt>
                <c:pt idx="72">
                  <c:v>75.46241013768736</c:v>
                </c:pt>
                <c:pt idx="73">
                  <c:v>2112.8999999999996</c:v>
                </c:pt>
                <c:pt idx="74">
                  <c:v>0</c:v>
                </c:pt>
                <c:pt idx="75">
                  <c:v>0</c:v>
                </c:pt>
                <c:pt idx="76">
                  <c:v>726.2</c:v>
                </c:pt>
                <c:pt idx="77">
                  <c:v>0</c:v>
                </c:pt>
                <c:pt idx="78">
                  <c:v>0</c:v>
                </c:pt>
              </c:numCache>
            </c:numRef>
          </c:val>
        </c:ser>
        <c:axId val="38327028"/>
        <c:axId val="9398933"/>
      </c:barChart>
      <c:catAx>
        <c:axId val="38327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398933"/>
        <c:crosses val="autoZero"/>
        <c:auto val="1"/>
        <c:lblOffset val="100"/>
        <c:tickLblSkip val="3"/>
        <c:noMultiLvlLbl val="0"/>
      </c:catAx>
      <c:valAx>
        <c:axId val="93989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270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5"/>
          <c:y val="0.3505"/>
          <c:w val="0.1175"/>
          <c:h val="0.5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9"/>
          <c:w val="0.8265"/>
          <c:h val="0.9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Лист3!$A$13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Лист3!$B$13:$CE$13</c:f>
            </c:numRef>
          </c:val>
        </c:ser>
        <c:ser>
          <c:idx val="1"/>
          <c:order val="1"/>
          <c:tx>
            <c:strRef>
              <c:f>Лист3!$A$14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Лист3!$B$14:$CE$14</c:f>
              <c:numCache>
                <c:ptCount val="79"/>
                <c:pt idx="0">
                  <c:v>0</c:v>
                </c:pt>
                <c:pt idx="1">
                  <c:v>984.4</c:v>
                </c:pt>
                <c:pt idx="2">
                  <c:v>1443.9</c:v>
                </c:pt>
                <c:pt idx="3">
                  <c:v>146.67817960178792</c:v>
                </c:pt>
                <c:pt idx="4">
                  <c:v>314.4</c:v>
                </c:pt>
                <c:pt idx="5">
                  <c:v>967.8000000000001</c:v>
                </c:pt>
                <c:pt idx="6">
                  <c:v>307.8244274809161</c:v>
                </c:pt>
                <c:pt idx="7">
                  <c:v>78.1</c:v>
                </c:pt>
                <c:pt idx="8">
                  <c:v>118.10000000000001</c:v>
                </c:pt>
                <c:pt idx="9">
                  <c:v>151.2163892445583</c:v>
                </c:pt>
                <c:pt idx="10">
                  <c:v>7</c:v>
                </c:pt>
                <c:pt idx="11">
                  <c:v>37</c:v>
                </c:pt>
                <c:pt idx="12">
                  <c:v>0</c:v>
                </c:pt>
                <c:pt idx="13">
                  <c:v>2</c:v>
                </c:pt>
                <c:pt idx="14">
                  <c:v>1.3</c:v>
                </c:pt>
                <c:pt idx="15">
                  <c:v>65</c:v>
                </c:pt>
                <c:pt idx="16">
                  <c:v>4</c:v>
                </c:pt>
                <c:pt idx="17">
                  <c:v>1</c:v>
                </c:pt>
                <c:pt idx="18">
                  <c:v>25</c:v>
                </c:pt>
                <c:pt idx="19">
                  <c:v>61.5</c:v>
                </c:pt>
                <c:pt idx="20">
                  <c:v>75.4</c:v>
                </c:pt>
                <c:pt idx="21">
                  <c:v>122.60162601626017</c:v>
                </c:pt>
                <c:pt idx="22">
                  <c:v>3.6</c:v>
                </c:pt>
                <c:pt idx="23">
                  <c:v>3.4</c:v>
                </c:pt>
                <c:pt idx="24">
                  <c:v>94.44444444444444</c:v>
                </c:pt>
                <c:pt idx="25">
                  <c:v>236.3</c:v>
                </c:pt>
                <c:pt idx="26">
                  <c:v>849.7</c:v>
                </c:pt>
                <c:pt idx="27">
                  <c:v>0</c:v>
                </c:pt>
                <c:pt idx="28">
                  <c:v>188.9</c:v>
                </c:pt>
                <c:pt idx="29">
                  <c:v>86.8</c:v>
                </c:pt>
                <c:pt idx="30">
                  <c:v>45.9502382212811</c:v>
                </c:pt>
                <c:pt idx="38">
                  <c:v>8.2</c:v>
                </c:pt>
                <c:pt idx="41">
                  <c:v>6.1</c:v>
                </c:pt>
                <c:pt idx="43">
                  <c:v>2.3</c:v>
                </c:pt>
                <c:pt idx="44">
                  <c:v>748.6</c:v>
                </c:pt>
                <c:pt idx="45">
                  <c:v>0</c:v>
                </c:pt>
                <c:pt idx="46">
                  <c:v>45.1</c:v>
                </c:pt>
                <c:pt idx="48">
                  <c:v>0</c:v>
                </c:pt>
                <c:pt idx="49">
                  <c:v>670</c:v>
                </c:pt>
                <c:pt idx="50">
                  <c:v>476.1</c:v>
                </c:pt>
                <c:pt idx="51">
                  <c:v>71.05970149253731</c:v>
                </c:pt>
                <c:pt idx="52">
                  <c:v>540.5</c:v>
                </c:pt>
                <c:pt idx="53">
                  <c:v>413.4</c:v>
                </c:pt>
                <c:pt idx="54">
                  <c:v>76.48473635522663</c:v>
                </c:pt>
                <c:pt idx="56">
                  <c:v>5.2</c:v>
                </c:pt>
                <c:pt idx="58">
                  <c:v>1057.6</c:v>
                </c:pt>
                <c:pt idx="59">
                  <c:v>1308.2</c:v>
                </c:pt>
                <c:pt idx="60">
                  <c:v>123.69515885022695</c:v>
                </c:pt>
                <c:pt idx="61">
                  <c:v>457.6</c:v>
                </c:pt>
                <c:pt idx="62">
                  <c:v>723.4</c:v>
                </c:pt>
                <c:pt idx="63">
                  <c:v>158.08566433566432</c:v>
                </c:pt>
                <c:pt idx="64">
                  <c:v>18</c:v>
                </c:pt>
                <c:pt idx="65">
                  <c:v>22.5</c:v>
                </c:pt>
                <c:pt idx="67">
                  <c:v>157.9</c:v>
                </c:pt>
                <c:pt idx="68">
                  <c:v>120.1</c:v>
                </c:pt>
                <c:pt idx="69">
                  <c:v>76.06079797340088</c:v>
                </c:pt>
                <c:pt idx="70">
                  <c:v>400.6</c:v>
                </c:pt>
                <c:pt idx="71">
                  <c:v>413.5</c:v>
                </c:pt>
                <c:pt idx="72">
                  <c:v>103.22016974538192</c:v>
                </c:pt>
                <c:pt idx="73">
                  <c:v>260.8</c:v>
                </c:pt>
                <c:pt idx="75">
                  <c:v>0</c:v>
                </c:pt>
                <c:pt idx="76">
                  <c:v>125.9</c:v>
                </c:pt>
                <c:pt idx="78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Лист3!$A$15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Лист3!$B$15:$CE$15</c:f>
              <c:numCache>
                <c:ptCount val="79"/>
                <c:pt idx="0">
                  <c:v>0</c:v>
                </c:pt>
                <c:pt idx="1">
                  <c:v>605.2</c:v>
                </c:pt>
                <c:pt idx="2">
                  <c:v>752.4</c:v>
                </c:pt>
                <c:pt idx="3">
                  <c:v>124.32253800396562</c:v>
                </c:pt>
                <c:pt idx="4">
                  <c:v>114.50000000000001</c:v>
                </c:pt>
                <c:pt idx="5">
                  <c:v>203.6</c:v>
                </c:pt>
                <c:pt idx="6">
                  <c:v>177.81659388646284</c:v>
                </c:pt>
                <c:pt idx="7">
                  <c:v>108.10000000000001</c:v>
                </c:pt>
                <c:pt idx="8">
                  <c:v>192.4</c:v>
                </c:pt>
                <c:pt idx="9">
                  <c:v>177.98334875115634</c:v>
                </c:pt>
                <c:pt idx="10">
                  <c:v>74.9</c:v>
                </c:pt>
                <c:pt idx="11">
                  <c:v>106.9</c:v>
                </c:pt>
                <c:pt idx="12">
                  <c:v>142.72363150867824</c:v>
                </c:pt>
                <c:pt idx="13">
                  <c:v>0.9</c:v>
                </c:pt>
                <c:pt idx="14">
                  <c:v>4.6</c:v>
                </c:pt>
                <c:pt idx="15">
                  <c:v>0</c:v>
                </c:pt>
                <c:pt idx="16">
                  <c:v>5.6</c:v>
                </c:pt>
                <c:pt idx="17">
                  <c:v>1.3</c:v>
                </c:pt>
                <c:pt idx="18">
                  <c:v>23.21428571428572</c:v>
                </c:pt>
                <c:pt idx="19">
                  <c:v>3.9</c:v>
                </c:pt>
                <c:pt idx="20">
                  <c:v>75.7</c:v>
                </c:pt>
                <c:pt idx="21">
                  <c:v>0</c:v>
                </c:pt>
                <c:pt idx="22">
                  <c:v>22.8</c:v>
                </c:pt>
                <c:pt idx="23">
                  <c:v>3.9</c:v>
                </c:pt>
                <c:pt idx="24">
                  <c:v>17.105263157894736</c:v>
                </c:pt>
                <c:pt idx="25">
                  <c:v>6.4</c:v>
                </c:pt>
                <c:pt idx="26">
                  <c:v>11.2</c:v>
                </c:pt>
                <c:pt idx="27">
                  <c:v>174.99999999999997</c:v>
                </c:pt>
                <c:pt idx="28">
                  <c:v>5.7</c:v>
                </c:pt>
                <c:pt idx="29">
                  <c:v>9.2</c:v>
                </c:pt>
                <c:pt idx="30">
                  <c:v>161.4035087719298</c:v>
                </c:pt>
                <c:pt idx="38">
                  <c:v>2</c:v>
                </c:pt>
                <c:pt idx="43">
                  <c:v>0.7</c:v>
                </c:pt>
                <c:pt idx="45">
                  <c:v>0</c:v>
                </c:pt>
                <c:pt idx="49">
                  <c:v>490.7</c:v>
                </c:pt>
                <c:pt idx="50">
                  <c:v>548.8</c:v>
                </c:pt>
                <c:pt idx="51">
                  <c:v>111.84022824536375</c:v>
                </c:pt>
                <c:pt idx="52">
                  <c:v>360.5</c:v>
                </c:pt>
                <c:pt idx="53">
                  <c:v>468.4</c:v>
                </c:pt>
                <c:pt idx="54">
                  <c:v>129.93065187239944</c:v>
                </c:pt>
                <c:pt idx="56">
                  <c:v>22.9</c:v>
                </c:pt>
                <c:pt idx="58">
                  <c:v>655.5</c:v>
                </c:pt>
                <c:pt idx="59">
                  <c:v>746.6</c:v>
                </c:pt>
                <c:pt idx="60">
                  <c:v>113.8977879481312</c:v>
                </c:pt>
                <c:pt idx="61">
                  <c:v>416</c:v>
                </c:pt>
                <c:pt idx="62">
                  <c:v>500.7</c:v>
                </c:pt>
                <c:pt idx="63">
                  <c:v>120.3605769230769</c:v>
                </c:pt>
                <c:pt idx="65">
                  <c:v>30.7</c:v>
                </c:pt>
                <c:pt idx="67">
                  <c:v>115.4</c:v>
                </c:pt>
                <c:pt idx="68">
                  <c:v>49.5</c:v>
                </c:pt>
                <c:pt idx="69">
                  <c:v>42.89428076256499</c:v>
                </c:pt>
                <c:pt idx="70">
                  <c:v>96.8</c:v>
                </c:pt>
                <c:pt idx="71">
                  <c:v>136.8</c:v>
                </c:pt>
                <c:pt idx="72">
                  <c:v>141.3223140495868</c:v>
                </c:pt>
                <c:pt idx="73">
                  <c:v>69.8</c:v>
                </c:pt>
                <c:pt idx="75">
                  <c:v>0</c:v>
                </c:pt>
                <c:pt idx="76">
                  <c:v>6.8</c:v>
                </c:pt>
                <c:pt idx="78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Лист3!$A$16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Лист3!$B$16:$CE$16</c:f>
              <c:numCache>
                <c:ptCount val="79"/>
                <c:pt idx="0">
                  <c:v>0</c:v>
                </c:pt>
                <c:pt idx="1">
                  <c:v>1716.1999999999998</c:v>
                </c:pt>
                <c:pt idx="2">
                  <c:v>875.1</c:v>
                </c:pt>
                <c:pt idx="3">
                  <c:v>50.990560540729525</c:v>
                </c:pt>
                <c:pt idx="4">
                  <c:v>165.6</c:v>
                </c:pt>
                <c:pt idx="5">
                  <c:v>90.1</c:v>
                </c:pt>
                <c:pt idx="6">
                  <c:v>54.408212560386474</c:v>
                </c:pt>
                <c:pt idx="7">
                  <c:v>143.1</c:v>
                </c:pt>
                <c:pt idx="8">
                  <c:v>56.2</c:v>
                </c:pt>
                <c:pt idx="9">
                  <c:v>39.273235499650596</c:v>
                </c:pt>
                <c:pt idx="10">
                  <c:v>33</c:v>
                </c:pt>
                <c:pt idx="11">
                  <c:v>35</c:v>
                </c:pt>
                <c:pt idx="12">
                  <c:v>106.06060606060606</c:v>
                </c:pt>
                <c:pt idx="13">
                  <c:v>8.2</c:v>
                </c:pt>
                <c:pt idx="14">
                  <c:v>0.1</c:v>
                </c:pt>
                <c:pt idx="15">
                  <c:v>1.2195121951219514</c:v>
                </c:pt>
                <c:pt idx="16">
                  <c:v>3.4</c:v>
                </c:pt>
                <c:pt idx="17">
                  <c:v>5.6</c:v>
                </c:pt>
                <c:pt idx="18">
                  <c:v>164.70588235294116</c:v>
                </c:pt>
                <c:pt idx="19">
                  <c:v>3.5</c:v>
                </c:pt>
                <c:pt idx="20">
                  <c:v>9.6</c:v>
                </c:pt>
                <c:pt idx="21">
                  <c:v>274.2857142857143</c:v>
                </c:pt>
                <c:pt idx="22">
                  <c:v>95</c:v>
                </c:pt>
                <c:pt idx="23">
                  <c:v>5.9</c:v>
                </c:pt>
                <c:pt idx="24">
                  <c:v>6.210526315789474</c:v>
                </c:pt>
                <c:pt idx="25">
                  <c:v>22.5</c:v>
                </c:pt>
                <c:pt idx="26">
                  <c:v>33.9</c:v>
                </c:pt>
                <c:pt idx="27">
                  <c:v>150.66666666666666</c:v>
                </c:pt>
                <c:pt idx="28">
                  <c:v>11.5</c:v>
                </c:pt>
                <c:pt idx="29">
                  <c:v>12.8</c:v>
                </c:pt>
                <c:pt idx="30">
                  <c:v>111.30434782608695</c:v>
                </c:pt>
                <c:pt idx="31">
                  <c:v>5.8</c:v>
                </c:pt>
                <c:pt idx="32">
                  <c:v>5.5</c:v>
                </c:pt>
                <c:pt idx="33">
                  <c:v>94.82758620689656</c:v>
                </c:pt>
                <c:pt idx="38">
                  <c:v>6.6</c:v>
                </c:pt>
                <c:pt idx="43">
                  <c:v>5.2</c:v>
                </c:pt>
                <c:pt idx="44">
                  <c:v>7.1</c:v>
                </c:pt>
                <c:pt idx="45">
                  <c:v>136.53846153846152</c:v>
                </c:pt>
                <c:pt idx="49">
                  <c:v>1550.6</c:v>
                </c:pt>
                <c:pt idx="50">
                  <c:v>785</c:v>
                </c:pt>
                <c:pt idx="51">
                  <c:v>50.62556429769122</c:v>
                </c:pt>
                <c:pt idx="52">
                  <c:v>644.7</c:v>
                </c:pt>
                <c:pt idx="53">
                  <c:v>689.7</c:v>
                </c:pt>
                <c:pt idx="54">
                  <c:v>106.97999069334574</c:v>
                </c:pt>
                <c:pt idx="56">
                  <c:v>37.7</c:v>
                </c:pt>
                <c:pt idx="58">
                  <c:v>980</c:v>
                </c:pt>
                <c:pt idx="59">
                  <c:v>838.3</c:v>
                </c:pt>
                <c:pt idx="60">
                  <c:v>85.54081632653062</c:v>
                </c:pt>
                <c:pt idx="61">
                  <c:v>353</c:v>
                </c:pt>
                <c:pt idx="62">
                  <c:v>412.9</c:v>
                </c:pt>
                <c:pt idx="63">
                  <c:v>116.96883852691218</c:v>
                </c:pt>
                <c:pt idx="64">
                  <c:v>15.5</c:v>
                </c:pt>
                <c:pt idx="67">
                  <c:v>199</c:v>
                </c:pt>
                <c:pt idx="68">
                  <c:v>119.3</c:v>
                </c:pt>
                <c:pt idx="69">
                  <c:v>59.94974874371859</c:v>
                </c:pt>
                <c:pt idx="70">
                  <c:v>391.1</c:v>
                </c:pt>
                <c:pt idx="71">
                  <c:v>279.1</c:v>
                </c:pt>
                <c:pt idx="72">
                  <c:v>71.36282280746612</c:v>
                </c:pt>
                <c:pt idx="73">
                  <c:v>225.4</c:v>
                </c:pt>
                <c:pt idx="75">
                  <c:v>0</c:v>
                </c:pt>
                <c:pt idx="76">
                  <c:v>52.5</c:v>
                </c:pt>
                <c:pt idx="78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Лист3!$A$17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Лист3!$B$17:$CE$17</c:f>
              <c:numCache>
                <c:ptCount val="79"/>
                <c:pt idx="0">
                  <c:v>0</c:v>
                </c:pt>
                <c:pt idx="1">
                  <c:v>1043</c:v>
                </c:pt>
                <c:pt idx="2">
                  <c:v>1188.9</c:v>
                </c:pt>
                <c:pt idx="3">
                  <c:v>113.98849472674976</c:v>
                </c:pt>
                <c:pt idx="4">
                  <c:v>456.29999999999995</c:v>
                </c:pt>
                <c:pt idx="5">
                  <c:v>207.80000000000004</c:v>
                </c:pt>
                <c:pt idx="6">
                  <c:v>45.540214770984015</c:v>
                </c:pt>
                <c:pt idx="7">
                  <c:v>155.09999999999997</c:v>
                </c:pt>
                <c:pt idx="8">
                  <c:v>173.40000000000003</c:v>
                </c:pt>
                <c:pt idx="9">
                  <c:v>111.79883945841398</c:v>
                </c:pt>
                <c:pt idx="10">
                  <c:v>134.6</c:v>
                </c:pt>
                <c:pt idx="11">
                  <c:v>146.4</c:v>
                </c:pt>
                <c:pt idx="12">
                  <c:v>108.76671619613671</c:v>
                </c:pt>
                <c:pt idx="13">
                  <c:v>1.7</c:v>
                </c:pt>
                <c:pt idx="14">
                  <c:v>0.4</c:v>
                </c:pt>
                <c:pt idx="15">
                  <c:v>23.529411764705884</c:v>
                </c:pt>
                <c:pt idx="16">
                  <c:v>4.2</c:v>
                </c:pt>
                <c:pt idx="17">
                  <c:v>1.8</c:v>
                </c:pt>
                <c:pt idx="18">
                  <c:v>42.857142857142854</c:v>
                </c:pt>
                <c:pt idx="19">
                  <c:v>11.1</c:v>
                </c:pt>
                <c:pt idx="20">
                  <c:v>19.5</c:v>
                </c:pt>
                <c:pt idx="21">
                  <c:v>175.67567567567568</c:v>
                </c:pt>
                <c:pt idx="22">
                  <c:v>3.5</c:v>
                </c:pt>
                <c:pt idx="23">
                  <c:v>5.3</c:v>
                </c:pt>
                <c:pt idx="24">
                  <c:v>151.42857142857142</c:v>
                </c:pt>
                <c:pt idx="25">
                  <c:v>301.2</c:v>
                </c:pt>
                <c:pt idx="26">
                  <c:v>34.4</c:v>
                </c:pt>
                <c:pt idx="27">
                  <c:v>11.42098273572377</c:v>
                </c:pt>
                <c:pt idx="28">
                  <c:v>15.1</c:v>
                </c:pt>
                <c:pt idx="29">
                  <c:v>26.3</c:v>
                </c:pt>
                <c:pt idx="30">
                  <c:v>174.17218543046357</c:v>
                </c:pt>
                <c:pt idx="31">
                  <c:v>4.3</c:v>
                </c:pt>
                <c:pt idx="33">
                  <c:v>0</c:v>
                </c:pt>
                <c:pt idx="38">
                  <c:v>1.7</c:v>
                </c:pt>
                <c:pt idx="43">
                  <c:v>281.8</c:v>
                </c:pt>
                <c:pt idx="44">
                  <c:v>6.4</c:v>
                </c:pt>
                <c:pt idx="45">
                  <c:v>2.2711142654364798</c:v>
                </c:pt>
                <c:pt idx="49">
                  <c:v>586.7</c:v>
                </c:pt>
                <c:pt idx="50">
                  <c:v>981.1</c:v>
                </c:pt>
                <c:pt idx="51">
                  <c:v>167.22345321288563</c:v>
                </c:pt>
                <c:pt idx="52">
                  <c:v>443.7</c:v>
                </c:pt>
                <c:pt idx="53">
                  <c:v>513.8</c:v>
                </c:pt>
                <c:pt idx="54">
                  <c:v>115.7989632634663</c:v>
                </c:pt>
                <c:pt idx="56">
                  <c:v>76.3</c:v>
                </c:pt>
                <c:pt idx="58">
                  <c:v>1063.4</c:v>
                </c:pt>
                <c:pt idx="59">
                  <c:v>1150.1</c:v>
                </c:pt>
                <c:pt idx="60">
                  <c:v>108.15309384991534</c:v>
                </c:pt>
                <c:pt idx="61">
                  <c:v>518.8</c:v>
                </c:pt>
                <c:pt idx="62">
                  <c:v>457.5</c:v>
                </c:pt>
                <c:pt idx="63">
                  <c:v>88.18427139552814</c:v>
                </c:pt>
                <c:pt idx="67">
                  <c:v>203.9</c:v>
                </c:pt>
                <c:pt idx="68">
                  <c:v>53.8</c:v>
                </c:pt>
                <c:pt idx="69">
                  <c:v>26.385483079941146</c:v>
                </c:pt>
                <c:pt idx="70">
                  <c:v>320.7</c:v>
                </c:pt>
                <c:pt idx="71">
                  <c:v>214.3</c:v>
                </c:pt>
                <c:pt idx="72">
                  <c:v>66.82257561584035</c:v>
                </c:pt>
                <c:pt idx="73">
                  <c:v>258.4</c:v>
                </c:pt>
                <c:pt idx="75">
                  <c:v>0</c:v>
                </c:pt>
                <c:pt idx="76">
                  <c:v>46.1</c:v>
                </c:pt>
                <c:pt idx="78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Лист3!$A$18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Лист3!$B$18:$CE$18</c:f>
              <c:numCache>
                <c:ptCount val="79"/>
                <c:pt idx="0">
                  <c:v>0</c:v>
                </c:pt>
                <c:pt idx="1">
                  <c:v>1104</c:v>
                </c:pt>
                <c:pt idx="2">
                  <c:v>760</c:v>
                </c:pt>
                <c:pt idx="3">
                  <c:v>68.84057971014492</c:v>
                </c:pt>
                <c:pt idx="4">
                  <c:v>167.4</c:v>
                </c:pt>
                <c:pt idx="5">
                  <c:v>237.2</c:v>
                </c:pt>
                <c:pt idx="6">
                  <c:v>141.69653524492233</c:v>
                </c:pt>
                <c:pt idx="7">
                  <c:v>132.3</c:v>
                </c:pt>
                <c:pt idx="8">
                  <c:v>117.1</c:v>
                </c:pt>
                <c:pt idx="9">
                  <c:v>88.51095993953135</c:v>
                </c:pt>
                <c:pt idx="10">
                  <c:v>63.6</c:v>
                </c:pt>
                <c:pt idx="11">
                  <c:v>72.8</c:v>
                </c:pt>
                <c:pt idx="12">
                  <c:v>114.46540880503144</c:v>
                </c:pt>
                <c:pt idx="13">
                  <c:v>1.2</c:v>
                </c:pt>
                <c:pt idx="14">
                  <c:v>2.4</c:v>
                </c:pt>
                <c:pt idx="15">
                  <c:v>200</c:v>
                </c:pt>
                <c:pt idx="16">
                  <c:v>5</c:v>
                </c:pt>
                <c:pt idx="17">
                  <c:v>1.2</c:v>
                </c:pt>
                <c:pt idx="18">
                  <c:v>24</c:v>
                </c:pt>
                <c:pt idx="19">
                  <c:v>3.2</c:v>
                </c:pt>
                <c:pt idx="20">
                  <c:v>36.6</c:v>
                </c:pt>
                <c:pt idx="21">
                  <c:v>0</c:v>
                </c:pt>
                <c:pt idx="22">
                  <c:v>37.9</c:v>
                </c:pt>
                <c:pt idx="23">
                  <c:v>3.6</c:v>
                </c:pt>
                <c:pt idx="24">
                  <c:v>9.49868073878628</c:v>
                </c:pt>
                <c:pt idx="25">
                  <c:v>35.1</c:v>
                </c:pt>
                <c:pt idx="26">
                  <c:v>120.10000000000001</c:v>
                </c:pt>
                <c:pt idx="27">
                  <c:v>342.1652421652422</c:v>
                </c:pt>
                <c:pt idx="28">
                  <c:v>23.5</c:v>
                </c:pt>
                <c:pt idx="29">
                  <c:v>17.8</c:v>
                </c:pt>
                <c:pt idx="30">
                  <c:v>75.74468085106383</c:v>
                </c:pt>
                <c:pt idx="31">
                  <c:v>11.6</c:v>
                </c:pt>
                <c:pt idx="32">
                  <c:v>5.6</c:v>
                </c:pt>
                <c:pt idx="33">
                  <c:v>48.275862068965516</c:v>
                </c:pt>
                <c:pt idx="38">
                  <c:v>4.5</c:v>
                </c:pt>
                <c:pt idx="41">
                  <c:v>0.8</c:v>
                </c:pt>
                <c:pt idx="44">
                  <c:v>91.4</c:v>
                </c:pt>
                <c:pt idx="49">
                  <c:v>936.6</c:v>
                </c:pt>
                <c:pt idx="50">
                  <c:v>522.8</c:v>
                </c:pt>
                <c:pt idx="51">
                  <c:v>55.81891949604953</c:v>
                </c:pt>
                <c:pt idx="52">
                  <c:v>410.5</c:v>
                </c:pt>
                <c:pt idx="53">
                  <c:v>453</c:v>
                </c:pt>
                <c:pt idx="54">
                  <c:v>110.35322777101095</c:v>
                </c:pt>
                <c:pt idx="56">
                  <c:v>12.3</c:v>
                </c:pt>
                <c:pt idx="58">
                  <c:v>644.5</c:v>
                </c:pt>
                <c:pt idx="59">
                  <c:v>858.4</c:v>
                </c:pt>
                <c:pt idx="60">
                  <c:v>133.18851823118695</c:v>
                </c:pt>
                <c:pt idx="61">
                  <c:v>364</c:v>
                </c:pt>
                <c:pt idx="62">
                  <c:v>472.4</c:v>
                </c:pt>
                <c:pt idx="63">
                  <c:v>129.78021978021977</c:v>
                </c:pt>
                <c:pt idx="65">
                  <c:v>24.7</c:v>
                </c:pt>
                <c:pt idx="67">
                  <c:v>137.7</c:v>
                </c:pt>
                <c:pt idx="68">
                  <c:v>82.8</c:v>
                </c:pt>
                <c:pt idx="69">
                  <c:v>60.13071895424837</c:v>
                </c:pt>
                <c:pt idx="70">
                  <c:v>122.2</c:v>
                </c:pt>
                <c:pt idx="71">
                  <c:v>249.7</c:v>
                </c:pt>
                <c:pt idx="72">
                  <c:v>204.33715220949261</c:v>
                </c:pt>
                <c:pt idx="73">
                  <c:v>93.8</c:v>
                </c:pt>
                <c:pt idx="75">
                  <c:v>0</c:v>
                </c:pt>
                <c:pt idx="76">
                  <c:v>28.3</c:v>
                </c:pt>
                <c:pt idx="78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Лист3!$A$19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Лист3!$B$19:$CE$19</c:f>
              <c:numCache>
                <c:ptCount val="79"/>
                <c:pt idx="0">
                  <c:v>0</c:v>
                </c:pt>
                <c:pt idx="1">
                  <c:v>3831.3</c:v>
                </c:pt>
                <c:pt idx="2">
                  <c:v>745.9</c:v>
                </c:pt>
                <c:pt idx="3">
                  <c:v>19.468587685641946</c:v>
                </c:pt>
                <c:pt idx="4">
                  <c:v>153.8</c:v>
                </c:pt>
                <c:pt idx="5">
                  <c:v>99.5</c:v>
                </c:pt>
                <c:pt idx="6">
                  <c:v>64.69440832249674</c:v>
                </c:pt>
                <c:pt idx="7">
                  <c:v>134.4</c:v>
                </c:pt>
                <c:pt idx="8">
                  <c:v>80.4</c:v>
                </c:pt>
                <c:pt idx="9">
                  <c:v>59.82142857142857</c:v>
                </c:pt>
                <c:pt idx="10">
                  <c:v>35.5</c:v>
                </c:pt>
                <c:pt idx="11">
                  <c:v>53</c:v>
                </c:pt>
                <c:pt idx="12">
                  <c:v>149.29577464788733</c:v>
                </c:pt>
                <c:pt idx="13">
                  <c:v>1.1</c:v>
                </c:pt>
                <c:pt idx="14">
                  <c:v>0.9</c:v>
                </c:pt>
                <c:pt idx="15">
                  <c:v>81.81818181818181</c:v>
                </c:pt>
                <c:pt idx="16">
                  <c:v>3</c:v>
                </c:pt>
                <c:pt idx="17">
                  <c:v>0.7</c:v>
                </c:pt>
                <c:pt idx="18">
                  <c:v>23.333333333333332</c:v>
                </c:pt>
                <c:pt idx="19">
                  <c:v>86.9</c:v>
                </c:pt>
                <c:pt idx="20">
                  <c:v>16.3</c:v>
                </c:pt>
                <c:pt idx="21">
                  <c:v>18.75719217491369</c:v>
                </c:pt>
                <c:pt idx="22">
                  <c:v>7.9</c:v>
                </c:pt>
                <c:pt idx="23">
                  <c:v>9.5</c:v>
                </c:pt>
                <c:pt idx="24">
                  <c:v>120.25316455696202</c:v>
                </c:pt>
                <c:pt idx="25">
                  <c:v>19.4</c:v>
                </c:pt>
                <c:pt idx="26">
                  <c:v>19.1</c:v>
                </c:pt>
                <c:pt idx="27">
                  <c:v>98.4536082474227</c:v>
                </c:pt>
                <c:pt idx="28">
                  <c:v>17.2</c:v>
                </c:pt>
                <c:pt idx="29">
                  <c:v>8.9</c:v>
                </c:pt>
                <c:pt idx="30">
                  <c:v>51.74418604651163</c:v>
                </c:pt>
                <c:pt idx="31">
                  <c:v>2.2</c:v>
                </c:pt>
                <c:pt idx="33">
                  <c:v>0</c:v>
                </c:pt>
                <c:pt idx="38">
                  <c:v>0.8</c:v>
                </c:pt>
                <c:pt idx="44">
                  <c:v>3.4</c:v>
                </c:pt>
                <c:pt idx="47">
                  <c:v>4</c:v>
                </c:pt>
                <c:pt idx="49">
                  <c:v>3677.5</c:v>
                </c:pt>
                <c:pt idx="50">
                  <c:v>646.4</c:v>
                </c:pt>
                <c:pt idx="51">
                  <c:v>17.577158395649217</c:v>
                </c:pt>
                <c:pt idx="52">
                  <c:v>524.6</c:v>
                </c:pt>
                <c:pt idx="53">
                  <c:v>570.9</c:v>
                </c:pt>
                <c:pt idx="54">
                  <c:v>108.82577201677468</c:v>
                </c:pt>
                <c:pt idx="56">
                  <c:v>18</c:v>
                </c:pt>
                <c:pt idx="58">
                  <c:v>878.4</c:v>
                </c:pt>
                <c:pt idx="59">
                  <c:v>713.6</c:v>
                </c:pt>
                <c:pt idx="60">
                  <c:v>81.23861566484518</c:v>
                </c:pt>
                <c:pt idx="61">
                  <c:v>400.8</c:v>
                </c:pt>
                <c:pt idx="62">
                  <c:v>414.3</c:v>
                </c:pt>
                <c:pt idx="63">
                  <c:v>103.3682634730539</c:v>
                </c:pt>
                <c:pt idx="65">
                  <c:v>1.5</c:v>
                </c:pt>
                <c:pt idx="67">
                  <c:v>277.5</c:v>
                </c:pt>
                <c:pt idx="68">
                  <c:v>38.6</c:v>
                </c:pt>
                <c:pt idx="69">
                  <c:v>13.90990990990991</c:v>
                </c:pt>
                <c:pt idx="70">
                  <c:v>178.3</c:v>
                </c:pt>
                <c:pt idx="71">
                  <c:v>156.2</c:v>
                </c:pt>
                <c:pt idx="72">
                  <c:v>87.60515984296129</c:v>
                </c:pt>
                <c:pt idx="73">
                  <c:v>125.4</c:v>
                </c:pt>
                <c:pt idx="75">
                  <c:v>0</c:v>
                </c:pt>
                <c:pt idx="76">
                  <c:v>19.6</c:v>
                </c:pt>
                <c:pt idx="78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Лист3!$A$20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Лист3!$B$20:$CE$20</c:f>
              <c:numCache>
                <c:ptCount val="79"/>
                <c:pt idx="0">
                  <c:v>0</c:v>
                </c:pt>
                <c:pt idx="1">
                  <c:v>2076.6</c:v>
                </c:pt>
                <c:pt idx="2">
                  <c:v>1598.1</c:v>
                </c:pt>
                <c:pt idx="3">
                  <c:v>76.95752672637965</c:v>
                </c:pt>
                <c:pt idx="4">
                  <c:v>749</c:v>
                </c:pt>
                <c:pt idx="5">
                  <c:v>711.5999999999999</c:v>
                </c:pt>
                <c:pt idx="6">
                  <c:v>95.00667556742322</c:v>
                </c:pt>
                <c:pt idx="7">
                  <c:v>389</c:v>
                </c:pt>
                <c:pt idx="8">
                  <c:v>265.7</c:v>
                </c:pt>
                <c:pt idx="9">
                  <c:v>68.30334190231362</c:v>
                </c:pt>
                <c:pt idx="10">
                  <c:v>197.4</c:v>
                </c:pt>
                <c:pt idx="11">
                  <c:v>310.4</c:v>
                </c:pt>
                <c:pt idx="12">
                  <c:v>157.24417426545085</c:v>
                </c:pt>
                <c:pt idx="13">
                  <c:v>1.4</c:v>
                </c:pt>
                <c:pt idx="14">
                  <c:v>4.5</c:v>
                </c:pt>
                <c:pt idx="15">
                  <c:v>0</c:v>
                </c:pt>
                <c:pt idx="16">
                  <c:v>8.3</c:v>
                </c:pt>
                <c:pt idx="17">
                  <c:v>2.7</c:v>
                </c:pt>
                <c:pt idx="18">
                  <c:v>32.53012048192771</c:v>
                </c:pt>
                <c:pt idx="19">
                  <c:v>93.5</c:v>
                </c:pt>
                <c:pt idx="20">
                  <c:v>-59.2</c:v>
                </c:pt>
                <c:pt idx="22">
                  <c:v>88.4</c:v>
                </c:pt>
                <c:pt idx="23">
                  <c:v>7.3</c:v>
                </c:pt>
                <c:pt idx="24">
                  <c:v>8.257918552036198</c:v>
                </c:pt>
                <c:pt idx="25">
                  <c:v>360</c:v>
                </c:pt>
                <c:pt idx="26">
                  <c:v>445.9</c:v>
                </c:pt>
                <c:pt idx="27">
                  <c:v>123.86111111111111</c:v>
                </c:pt>
                <c:pt idx="28">
                  <c:v>221.5</c:v>
                </c:pt>
                <c:pt idx="29">
                  <c:v>169.4</c:v>
                </c:pt>
                <c:pt idx="30">
                  <c:v>76.47855530474041</c:v>
                </c:pt>
                <c:pt idx="31">
                  <c:v>10.1</c:v>
                </c:pt>
                <c:pt idx="32">
                  <c:v>9.7</c:v>
                </c:pt>
                <c:pt idx="33">
                  <c:v>96.03960396039604</c:v>
                </c:pt>
                <c:pt idx="41">
                  <c:v>3.2</c:v>
                </c:pt>
                <c:pt idx="43">
                  <c:v>128.4</c:v>
                </c:pt>
                <c:pt idx="44">
                  <c:v>5.5</c:v>
                </c:pt>
                <c:pt idx="45">
                  <c:v>4.283489096573208</c:v>
                </c:pt>
                <c:pt idx="47">
                  <c:v>255.9</c:v>
                </c:pt>
                <c:pt idx="49">
                  <c:v>1327.6</c:v>
                </c:pt>
                <c:pt idx="50">
                  <c:v>886.5</c:v>
                </c:pt>
                <c:pt idx="51">
                  <c:v>66.77463091292559</c:v>
                </c:pt>
                <c:pt idx="52">
                  <c:v>361</c:v>
                </c:pt>
                <c:pt idx="53">
                  <c:v>398</c:v>
                </c:pt>
                <c:pt idx="54">
                  <c:v>110.24930747922437</c:v>
                </c:pt>
                <c:pt idx="56">
                  <c:v>20.2</c:v>
                </c:pt>
                <c:pt idx="58">
                  <c:v>1392.7</c:v>
                </c:pt>
                <c:pt idx="59">
                  <c:v>1602</c:v>
                </c:pt>
                <c:pt idx="60">
                  <c:v>115.02836217419402</c:v>
                </c:pt>
                <c:pt idx="61">
                  <c:v>515</c:v>
                </c:pt>
                <c:pt idx="62">
                  <c:v>668.8</c:v>
                </c:pt>
                <c:pt idx="63">
                  <c:v>129.8640776699029</c:v>
                </c:pt>
                <c:pt idx="64">
                  <c:v>75.1</c:v>
                </c:pt>
                <c:pt idx="67">
                  <c:v>435</c:v>
                </c:pt>
                <c:pt idx="68">
                  <c:v>60</c:v>
                </c:pt>
                <c:pt idx="69">
                  <c:v>13.793103448275861</c:v>
                </c:pt>
                <c:pt idx="70">
                  <c:v>347.9</c:v>
                </c:pt>
                <c:pt idx="71">
                  <c:v>317.7</c:v>
                </c:pt>
                <c:pt idx="72">
                  <c:v>91.31934463926416</c:v>
                </c:pt>
                <c:pt idx="73">
                  <c:v>256.6</c:v>
                </c:pt>
                <c:pt idx="75">
                  <c:v>0</c:v>
                </c:pt>
                <c:pt idx="76">
                  <c:v>86.3</c:v>
                </c:pt>
                <c:pt idx="78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Лист3!$A$21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Лист3!$B$21:$CE$21</c:f>
              <c:numCache>
                <c:ptCount val="79"/>
                <c:pt idx="0">
                  <c:v>0</c:v>
                </c:pt>
                <c:pt idx="1">
                  <c:v>832.5</c:v>
                </c:pt>
                <c:pt idx="2">
                  <c:v>854.3</c:v>
                </c:pt>
                <c:pt idx="3">
                  <c:v>102.61861861861861</c:v>
                </c:pt>
                <c:pt idx="4">
                  <c:v>104.60000000000001</c:v>
                </c:pt>
                <c:pt idx="5">
                  <c:v>113.19999999999999</c:v>
                </c:pt>
                <c:pt idx="6">
                  <c:v>108.22179732313573</c:v>
                </c:pt>
                <c:pt idx="7">
                  <c:v>75.4</c:v>
                </c:pt>
                <c:pt idx="8">
                  <c:v>54.3</c:v>
                </c:pt>
                <c:pt idx="9">
                  <c:v>72.01591511936338</c:v>
                </c:pt>
                <c:pt idx="10">
                  <c:v>31.8</c:v>
                </c:pt>
                <c:pt idx="11">
                  <c:v>25.3</c:v>
                </c:pt>
                <c:pt idx="12">
                  <c:v>79.55974842767296</c:v>
                </c:pt>
                <c:pt idx="14">
                  <c:v>2.3</c:v>
                </c:pt>
                <c:pt idx="16">
                  <c:v>3.4</c:v>
                </c:pt>
                <c:pt idx="17">
                  <c:v>1.1</c:v>
                </c:pt>
                <c:pt idx="18">
                  <c:v>32.35294117647059</c:v>
                </c:pt>
                <c:pt idx="19">
                  <c:v>28.4</c:v>
                </c:pt>
                <c:pt idx="20">
                  <c:v>20.8</c:v>
                </c:pt>
                <c:pt idx="21">
                  <c:v>73.23943661971832</c:v>
                </c:pt>
                <c:pt idx="22">
                  <c:v>11.8</c:v>
                </c:pt>
                <c:pt idx="23">
                  <c:v>4.8</c:v>
                </c:pt>
                <c:pt idx="24">
                  <c:v>40.67796610169491</c:v>
                </c:pt>
                <c:pt idx="25">
                  <c:v>29.2</c:v>
                </c:pt>
                <c:pt idx="26">
                  <c:v>58.9</c:v>
                </c:pt>
                <c:pt idx="27">
                  <c:v>201.7123287671233</c:v>
                </c:pt>
                <c:pt idx="28">
                  <c:v>10.6</c:v>
                </c:pt>
                <c:pt idx="29">
                  <c:v>9</c:v>
                </c:pt>
                <c:pt idx="30">
                  <c:v>84.90566037735849</c:v>
                </c:pt>
                <c:pt idx="31">
                  <c:v>1.6</c:v>
                </c:pt>
                <c:pt idx="32">
                  <c:v>17.5</c:v>
                </c:pt>
                <c:pt idx="33">
                  <c:v>0</c:v>
                </c:pt>
                <c:pt idx="34">
                  <c:v>1</c:v>
                </c:pt>
                <c:pt idx="35">
                  <c:v>0.9</c:v>
                </c:pt>
                <c:pt idx="36">
                  <c:v>90</c:v>
                </c:pt>
                <c:pt idx="41">
                  <c:v>31.1</c:v>
                </c:pt>
                <c:pt idx="43">
                  <c:v>13.2</c:v>
                </c:pt>
                <c:pt idx="45">
                  <c:v>0</c:v>
                </c:pt>
                <c:pt idx="49">
                  <c:v>727.9</c:v>
                </c:pt>
                <c:pt idx="50">
                  <c:v>741.1</c:v>
                </c:pt>
                <c:pt idx="51">
                  <c:v>101.81343591152631</c:v>
                </c:pt>
                <c:pt idx="52">
                  <c:v>535.4</c:v>
                </c:pt>
                <c:pt idx="53">
                  <c:v>667.5</c:v>
                </c:pt>
                <c:pt idx="54">
                  <c:v>124.67314157639149</c:v>
                </c:pt>
                <c:pt idx="56">
                  <c:v>16</c:v>
                </c:pt>
                <c:pt idx="58">
                  <c:v>828.2</c:v>
                </c:pt>
                <c:pt idx="59">
                  <c:v>893.2</c:v>
                </c:pt>
                <c:pt idx="60">
                  <c:v>107.84834581019078</c:v>
                </c:pt>
                <c:pt idx="61">
                  <c:v>356.5</c:v>
                </c:pt>
                <c:pt idx="62">
                  <c:v>492.3</c:v>
                </c:pt>
                <c:pt idx="63">
                  <c:v>138.09256661991586</c:v>
                </c:pt>
                <c:pt idx="64">
                  <c:v>20.4</c:v>
                </c:pt>
                <c:pt idx="67">
                  <c:v>98.6</c:v>
                </c:pt>
                <c:pt idx="68">
                  <c:v>35.1</c:v>
                </c:pt>
                <c:pt idx="69">
                  <c:v>35.598377281947265</c:v>
                </c:pt>
                <c:pt idx="70">
                  <c:v>328.4</c:v>
                </c:pt>
                <c:pt idx="71">
                  <c:v>336.2</c:v>
                </c:pt>
                <c:pt idx="72">
                  <c:v>102.37515225334958</c:v>
                </c:pt>
                <c:pt idx="73">
                  <c:v>224.7</c:v>
                </c:pt>
                <c:pt idx="75">
                  <c:v>0</c:v>
                </c:pt>
                <c:pt idx="76">
                  <c:v>98.8</c:v>
                </c:pt>
                <c:pt idx="78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Лист3!$A$22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Лист3!$B$22:$CE$22</c:f>
              <c:numCache>
                <c:ptCount val="79"/>
                <c:pt idx="0">
                  <c:v>0</c:v>
                </c:pt>
                <c:pt idx="1">
                  <c:v>1210.7</c:v>
                </c:pt>
                <c:pt idx="2">
                  <c:v>807.8000000000001</c:v>
                </c:pt>
                <c:pt idx="3">
                  <c:v>66.72173122986702</c:v>
                </c:pt>
                <c:pt idx="4">
                  <c:v>680.1</c:v>
                </c:pt>
                <c:pt idx="5">
                  <c:v>170.70000000000002</c:v>
                </c:pt>
                <c:pt idx="6">
                  <c:v>25.099250110277904</c:v>
                </c:pt>
                <c:pt idx="7">
                  <c:v>142.6</c:v>
                </c:pt>
                <c:pt idx="8">
                  <c:v>121.10000000000002</c:v>
                </c:pt>
                <c:pt idx="9">
                  <c:v>84.92286115007015</c:v>
                </c:pt>
                <c:pt idx="10">
                  <c:v>49.6</c:v>
                </c:pt>
                <c:pt idx="11">
                  <c:v>66.2</c:v>
                </c:pt>
                <c:pt idx="12">
                  <c:v>133.46774193548387</c:v>
                </c:pt>
                <c:pt idx="13">
                  <c:v>4.5</c:v>
                </c:pt>
                <c:pt idx="14">
                  <c:v>3.7</c:v>
                </c:pt>
                <c:pt idx="15">
                  <c:v>82.22222222222223</c:v>
                </c:pt>
                <c:pt idx="16">
                  <c:v>7.8</c:v>
                </c:pt>
                <c:pt idx="17">
                  <c:v>2.9</c:v>
                </c:pt>
                <c:pt idx="18">
                  <c:v>37.17948717948718</c:v>
                </c:pt>
                <c:pt idx="19">
                  <c:v>10.7</c:v>
                </c:pt>
                <c:pt idx="20">
                  <c:v>43.4</c:v>
                </c:pt>
                <c:pt idx="21">
                  <c:v>0</c:v>
                </c:pt>
                <c:pt idx="22">
                  <c:v>81</c:v>
                </c:pt>
                <c:pt idx="23">
                  <c:v>4.9</c:v>
                </c:pt>
                <c:pt idx="24">
                  <c:v>6.049382716049383</c:v>
                </c:pt>
                <c:pt idx="25">
                  <c:v>537.5</c:v>
                </c:pt>
                <c:pt idx="26">
                  <c:v>49.6</c:v>
                </c:pt>
                <c:pt idx="27">
                  <c:v>9.227906976744187</c:v>
                </c:pt>
                <c:pt idx="28">
                  <c:v>182.6</c:v>
                </c:pt>
                <c:pt idx="29">
                  <c:v>43.2</c:v>
                </c:pt>
                <c:pt idx="30">
                  <c:v>23.658269441401973</c:v>
                </c:pt>
                <c:pt idx="31">
                  <c:v>5.1</c:v>
                </c:pt>
                <c:pt idx="33">
                  <c:v>0</c:v>
                </c:pt>
                <c:pt idx="38">
                  <c:v>1</c:v>
                </c:pt>
                <c:pt idx="43">
                  <c:v>349.8</c:v>
                </c:pt>
                <c:pt idx="44">
                  <c:v>2.3</c:v>
                </c:pt>
                <c:pt idx="45">
                  <c:v>0.6575185820468838</c:v>
                </c:pt>
                <c:pt idx="49">
                  <c:v>530.6</c:v>
                </c:pt>
                <c:pt idx="50">
                  <c:v>637.1</c:v>
                </c:pt>
                <c:pt idx="51">
                  <c:v>120.07161703731623</c:v>
                </c:pt>
                <c:pt idx="52">
                  <c:v>424.2</c:v>
                </c:pt>
                <c:pt idx="53">
                  <c:v>565.8</c:v>
                </c:pt>
                <c:pt idx="54">
                  <c:v>133.38048090523338</c:v>
                </c:pt>
                <c:pt idx="56">
                  <c:v>13.7</c:v>
                </c:pt>
                <c:pt idx="58">
                  <c:v>1012.3</c:v>
                </c:pt>
                <c:pt idx="59">
                  <c:v>928.8</c:v>
                </c:pt>
                <c:pt idx="60">
                  <c:v>91.75145707794132</c:v>
                </c:pt>
                <c:pt idx="61">
                  <c:v>467.4</c:v>
                </c:pt>
                <c:pt idx="62">
                  <c:v>445.8</c:v>
                </c:pt>
                <c:pt idx="63">
                  <c:v>95.37869062901156</c:v>
                </c:pt>
                <c:pt idx="65">
                  <c:v>28.4</c:v>
                </c:pt>
                <c:pt idx="67">
                  <c:v>201.1</c:v>
                </c:pt>
                <c:pt idx="68">
                  <c:v>46</c:v>
                </c:pt>
                <c:pt idx="69">
                  <c:v>22.874191944306315</c:v>
                </c:pt>
                <c:pt idx="70">
                  <c:v>320.5</c:v>
                </c:pt>
                <c:pt idx="71">
                  <c:v>368.3</c:v>
                </c:pt>
                <c:pt idx="72">
                  <c:v>114.91419656786273</c:v>
                </c:pt>
                <c:pt idx="73">
                  <c:v>234.1</c:v>
                </c:pt>
                <c:pt idx="75">
                  <c:v>0</c:v>
                </c:pt>
                <c:pt idx="76">
                  <c:v>34.4</c:v>
                </c:pt>
                <c:pt idx="78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Лист3!$A$23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Лист3!$B$23:$CE$23</c:f>
              <c:numCache>
                <c:ptCount val="79"/>
                <c:pt idx="0">
                  <c:v>0</c:v>
                </c:pt>
                <c:pt idx="1">
                  <c:v>3277.3</c:v>
                </c:pt>
                <c:pt idx="2">
                  <c:v>1047.5</c:v>
                </c:pt>
                <c:pt idx="3">
                  <c:v>31.962286028132915</c:v>
                </c:pt>
                <c:pt idx="4">
                  <c:v>877</c:v>
                </c:pt>
                <c:pt idx="5">
                  <c:v>474.8</c:v>
                </c:pt>
                <c:pt idx="6">
                  <c:v>54.13911060433295</c:v>
                </c:pt>
                <c:pt idx="7">
                  <c:v>194.90000000000003</c:v>
                </c:pt>
                <c:pt idx="8">
                  <c:v>177.2</c:v>
                </c:pt>
                <c:pt idx="9">
                  <c:v>90.91841970241147</c:v>
                </c:pt>
                <c:pt idx="10">
                  <c:v>86.4</c:v>
                </c:pt>
                <c:pt idx="11">
                  <c:v>100.1</c:v>
                </c:pt>
                <c:pt idx="12">
                  <c:v>115.85648148148147</c:v>
                </c:pt>
                <c:pt idx="13">
                  <c:v>1.9</c:v>
                </c:pt>
                <c:pt idx="14">
                  <c:v>0</c:v>
                </c:pt>
                <c:pt idx="15">
                  <c:v>0</c:v>
                </c:pt>
                <c:pt idx="16">
                  <c:v>8.9</c:v>
                </c:pt>
                <c:pt idx="17">
                  <c:v>2.7</c:v>
                </c:pt>
                <c:pt idx="19">
                  <c:v>85.2</c:v>
                </c:pt>
                <c:pt idx="20">
                  <c:v>70.8</c:v>
                </c:pt>
                <c:pt idx="21">
                  <c:v>83.09859154929576</c:v>
                </c:pt>
                <c:pt idx="22">
                  <c:v>12.5</c:v>
                </c:pt>
                <c:pt idx="23">
                  <c:v>3.6</c:v>
                </c:pt>
                <c:pt idx="24">
                  <c:v>28.800000000000004</c:v>
                </c:pt>
                <c:pt idx="25">
                  <c:v>682.0999999999999</c:v>
                </c:pt>
                <c:pt idx="26">
                  <c:v>297.6</c:v>
                </c:pt>
                <c:pt idx="27">
                  <c:v>43.62996628060402</c:v>
                </c:pt>
                <c:pt idx="28">
                  <c:v>51</c:v>
                </c:pt>
                <c:pt idx="29">
                  <c:v>41</c:v>
                </c:pt>
                <c:pt idx="30">
                  <c:v>80.3921568627451</c:v>
                </c:pt>
                <c:pt idx="31">
                  <c:v>5.9</c:v>
                </c:pt>
                <c:pt idx="32">
                  <c:v>8.7</c:v>
                </c:pt>
                <c:pt idx="33">
                  <c:v>147.45762711864404</c:v>
                </c:pt>
                <c:pt idx="38">
                  <c:v>3.8</c:v>
                </c:pt>
                <c:pt idx="41">
                  <c:v>18.2</c:v>
                </c:pt>
                <c:pt idx="43">
                  <c:v>473.4</c:v>
                </c:pt>
                <c:pt idx="44">
                  <c:v>225.9</c:v>
                </c:pt>
                <c:pt idx="45">
                  <c:v>47.71863117870723</c:v>
                </c:pt>
                <c:pt idx="49">
                  <c:v>2400.3</c:v>
                </c:pt>
                <c:pt idx="50">
                  <c:v>572.7</c:v>
                </c:pt>
                <c:pt idx="51">
                  <c:v>23.859517560304962</c:v>
                </c:pt>
                <c:pt idx="52">
                  <c:v>462.7</c:v>
                </c:pt>
                <c:pt idx="53">
                  <c:v>436</c:v>
                </c:pt>
                <c:pt idx="54">
                  <c:v>94.22952236870543</c:v>
                </c:pt>
                <c:pt idx="56">
                  <c:v>79.2</c:v>
                </c:pt>
                <c:pt idx="58">
                  <c:v>1800.2</c:v>
                </c:pt>
                <c:pt idx="59">
                  <c:v>988.7</c:v>
                </c:pt>
                <c:pt idx="60">
                  <c:v>54.9216753694034</c:v>
                </c:pt>
                <c:pt idx="61">
                  <c:v>428.9</c:v>
                </c:pt>
                <c:pt idx="62">
                  <c:v>486.2</c:v>
                </c:pt>
                <c:pt idx="63">
                  <c:v>113.35975751923526</c:v>
                </c:pt>
                <c:pt idx="65">
                  <c:v>33.1</c:v>
                </c:pt>
                <c:pt idx="67">
                  <c:v>129.6</c:v>
                </c:pt>
                <c:pt idx="68">
                  <c:v>99.2</c:v>
                </c:pt>
                <c:pt idx="69">
                  <c:v>76.54320987654322</c:v>
                </c:pt>
                <c:pt idx="70">
                  <c:v>1214.8</c:v>
                </c:pt>
                <c:pt idx="71">
                  <c:v>305.4</c:v>
                </c:pt>
                <c:pt idx="72">
                  <c:v>25.139940730984524</c:v>
                </c:pt>
                <c:pt idx="73">
                  <c:v>182.4</c:v>
                </c:pt>
                <c:pt idx="75">
                  <c:v>0</c:v>
                </c:pt>
                <c:pt idx="76">
                  <c:v>26.7</c:v>
                </c:pt>
                <c:pt idx="78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Лист3!$A$24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Лист3!$B$24:$CE$24</c:f>
              <c:numCache>
                <c:ptCount val="79"/>
                <c:pt idx="0">
                  <c:v>0</c:v>
                </c:pt>
                <c:pt idx="1">
                  <c:v>884.3</c:v>
                </c:pt>
                <c:pt idx="2">
                  <c:v>1051.2</c:v>
                </c:pt>
                <c:pt idx="3">
                  <c:v>118.87368540088205</c:v>
                </c:pt>
                <c:pt idx="4">
                  <c:v>223.8</c:v>
                </c:pt>
                <c:pt idx="5">
                  <c:v>192.09999999999997</c:v>
                </c:pt>
                <c:pt idx="6">
                  <c:v>85.83556747095619</c:v>
                </c:pt>
                <c:pt idx="7">
                  <c:v>126.9</c:v>
                </c:pt>
                <c:pt idx="8">
                  <c:v>120.39999999999998</c:v>
                </c:pt>
                <c:pt idx="9">
                  <c:v>94.87785657998423</c:v>
                </c:pt>
                <c:pt idx="10">
                  <c:v>60.8</c:v>
                </c:pt>
                <c:pt idx="11">
                  <c:v>70.3</c:v>
                </c:pt>
                <c:pt idx="12">
                  <c:v>115.625</c:v>
                </c:pt>
                <c:pt idx="13">
                  <c:v>0.3</c:v>
                </c:pt>
                <c:pt idx="14">
                  <c:v>0.6</c:v>
                </c:pt>
                <c:pt idx="15">
                  <c:v>200</c:v>
                </c:pt>
                <c:pt idx="16">
                  <c:v>11.2</c:v>
                </c:pt>
                <c:pt idx="17">
                  <c:v>19.3</c:v>
                </c:pt>
                <c:pt idx="18">
                  <c:v>172.32142857142858</c:v>
                </c:pt>
                <c:pt idx="19">
                  <c:v>12.2</c:v>
                </c:pt>
                <c:pt idx="20">
                  <c:v>20.6</c:v>
                </c:pt>
                <c:pt idx="21">
                  <c:v>168.85245901639348</c:v>
                </c:pt>
                <c:pt idx="22">
                  <c:v>42.4</c:v>
                </c:pt>
                <c:pt idx="23">
                  <c:v>9.6</c:v>
                </c:pt>
                <c:pt idx="24">
                  <c:v>22.641509433962266</c:v>
                </c:pt>
                <c:pt idx="25">
                  <c:v>96.89999999999999</c:v>
                </c:pt>
                <c:pt idx="26">
                  <c:v>71.7</c:v>
                </c:pt>
                <c:pt idx="27">
                  <c:v>73.99380804953562</c:v>
                </c:pt>
                <c:pt idx="28">
                  <c:v>57.8</c:v>
                </c:pt>
                <c:pt idx="29">
                  <c:v>45.5</c:v>
                </c:pt>
                <c:pt idx="30">
                  <c:v>78.71972318339101</c:v>
                </c:pt>
                <c:pt idx="31">
                  <c:v>11.6</c:v>
                </c:pt>
                <c:pt idx="32">
                  <c:v>17.9</c:v>
                </c:pt>
                <c:pt idx="33">
                  <c:v>154.31034482758622</c:v>
                </c:pt>
                <c:pt idx="38">
                  <c:v>2.8</c:v>
                </c:pt>
                <c:pt idx="43">
                  <c:v>27.5</c:v>
                </c:pt>
                <c:pt idx="44">
                  <c:v>4.9</c:v>
                </c:pt>
                <c:pt idx="45">
                  <c:v>17.81818181818182</c:v>
                </c:pt>
                <c:pt idx="49">
                  <c:v>660.5</c:v>
                </c:pt>
                <c:pt idx="50">
                  <c:v>859.1</c:v>
                </c:pt>
                <c:pt idx="51">
                  <c:v>130.0681302043906</c:v>
                </c:pt>
                <c:pt idx="52">
                  <c:v>503.1</c:v>
                </c:pt>
                <c:pt idx="53">
                  <c:v>766.5</c:v>
                </c:pt>
                <c:pt idx="54">
                  <c:v>152.35539654144304</c:v>
                </c:pt>
                <c:pt idx="56">
                  <c:v>35</c:v>
                </c:pt>
                <c:pt idx="58">
                  <c:v>1055.1</c:v>
                </c:pt>
                <c:pt idx="59">
                  <c:v>996.8</c:v>
                </c:pt>
                <c:pt idx="60">
                  <c:v>94.47445739740309</c:v>
                </c:pt>
                <c:pt idx="61">
                  <c:v>436.2</c:v>
                </c:pt>
                <c:pt idx="62">
                  <c:v>504</c:v>
                </c:pt>
                <c:pt idx="63">
                  <c:v>115.54332874828062</c:v>
                </c:pt>
                <c:pt idx="65">
                  <c:v>26.3</c:v>
                </c:pt>
                <c:pt idx="67">
                  <c:v>216.6</c:v>
                </c:pt>
                <c:pt idx="68">
                  <c:v>118.3</c:v>
                </c:pt>
                <c:pt idx="69">
                  <c:v>54.61680517082179</c:v>
                </c:pt>
                <c:pt idx="70">
                  <c:v>382.2</c:v>
                </c:pt>
                <c:pt idx="71">
                  <c:v>319.4</c:v>
                </c:pt>
                <c:pt idx="72">
                  <c:v>83.56881214024071</c:v>
                </c:pt>
                <c:pt idx="73">
                  <c:v>181.5</c:v>
                </c:pt>
                <c:pt idx="75">
                  <c:v>0</c:v>
                </c:pt>
                <c:pt idx="76">
                  <c:v>200.8</c:v>
                </c:pt>
                <c:pt idx="78">
                  <c:v>0</c:v>
                </c:pt>
              </c:numCache>
            </c:numRef>
          </c:val>
        </c:ser>
        <c:ser>
          <c:idx val="13"/>
          <c:order val="12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3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4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5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6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7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8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19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0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1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2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3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BCC8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4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E0BC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25"/>
          <c:tx>
            <c:strRef>
              <c:f>Лист3!$A$25</c:f>
              <c:strCache>
                <c:ptCount val="1"/>
                <c:pt idx="0">
                  <c:v>Итого по поселениям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Лист3!$B$25:$CE$25</c:f>
              <c:numCache>
                <c:ptCount val="79"/>
                <c:pt idx="1">
                  <c:v>17565.5</c:v>
                </c:pt>
                <c:pt idx="2">
                  <c:v>11125.099999999999</c:v>
                </c:pt>
                <c:pt idx="3">
                  <c:v>63.33494634368506</c:v>
                </c:pt>
                <c:pt idx="4">
                  <c:v>4006.5</c:v>
                </c:pt>
                <c:pt idx="5">
                  <c:v>3468.3999999999996</c:v>
                </c:pt>
                <c:pt idx="6">
                  <c:v>86.56932484712343</c:v>
                </c:pt>
                <c:pt idx="7">
                  <c:v>1679.9</c:v>
                </c:pt>
                <c:pt idx="8">
                  <c:v>1476.2999999999997</c:v>
                </c:pt>
                <c:pt idx="9">
                  <c:v>87.88023096612892</c:v>
                </c:pt>
                <c:pt idx="10">
                  <c:v>774.5999999999999</c:v>
                </c:pt>
                <c:pt idx="11">
                  <c:v>1023.4</c:v>
                </c:pt>
                <c:pt idx="12">
                  <c:v>132.1198037696876</c:v>
                </c:pt>
                <c:pt idx="13">
                  <c:v>23.199999999999996</c:v>
                </c:pt>
                <c:pt idx="14">
                  <c:v>20.8</c:v>
                </c:pt>
                <c:pt idx="15">
                  <c:v>89.65517241379312</c:v>
                </c:pt>
                <c:pt idx="16">
                  <c:v>64.8</c:v>
                </c:pt>
                <c:pt idx="17">
                  <c:v>40.3</c:v>
                </c:pt>
                <c:pt idx="18">
                  <c:v>62.191358024691354</c:v>
                </c:pt>
                <c:pt idx="19">
                  <c:v>400.09999999999997</c:v>
                </c:pt>
                <c:pt idx="20">
                  <c:v>329.50000000000006</c:v>
                </c:pt>
                <c:pt idx="21">
                  <c:v>82.35441139715073</c:v>
                </c:pt>
                <c:pt idx="22">
                  <c:v>406.8</c:v>
                </c:pt>
                <c:pt idx="23">
                  <c:v>61.8</c:v>
                </c:pt>
                <c:pt idx="24">
                  <c:v>15.19174041297935</c:v>
                </c:pt>
                <c:pt idx="25">
                  <c:v>2326.6</c:v>
                </c:pt>
                <c:pt idx="26">
                  <c:v>1992.0999999999997</c:v>
                </c:pt>
                <c:pt idx="27">
                  <c:v>85.6227972148199</c:v>
                </c:pt>
                <c:pt idx="28">
                  <c:v>785.4</c:v>
                </c:pt>
                <c:pt idx="29">
                  <c:v>469.90000000000003</c:v>
                </c:pt>
                <c:pt idx="30">
                  <c:v>59.829386299974544</c:v>
                </c:pt>
                <c:pt idx="31">
                  <c:v>58.2</c:v>
                </c:pt>
                <c:pt idx="32">
                  <c:v>64.9</c:v>
                </c:pt>
                <c:pt idx="33">
                  <c:v>111.51202749140894</c:v>
                </c:pt>
                <c:pt idx="34">
                  <c:v>1</c:v>
                </c:pt>
                <c:pt idx="35">
                  <c:v>0.9</c:v>
                </c:pt>
                <c:pt idx="36">
                  <c:v>90</c:v>
                </c:pt>
                <c:pt idx="37">
                  <c:v>0</c:v>
                </c:pt>
                <c:pt idx="38">
                  <c:v>31.4</c:v>
                </c:pt>
                <c:pt idx="39">
                  <c:v>0</c:v>
                </c:pt>
                <c:pt idx="40">
                  <c:v>0</c:v>
                </c:pt>
                <c:pt idx="41">
                  <c:v>59.400000000000006</c:v>
                </c:pt>
                <c:pt idx="42">
                  <c:v>0</c:v>
                </c:pt>
                <c:pt idx="43">
                  <c:v>1282.3</c:v>
                </c:pt>
                <c:pt idx="44">
                  <c:v>1095.5</c:v>
                </c:pt>
                <c:pt idx="45">
                  <c:v>85.43242610933478</c:v>
                </c:pt>
                <c:pt idx="46">
                  <c:v>45.1</c:v>
                </c:pt>
                <c:pt idx="47">
                  <c:v>259.9</c:v>
                </c:pt>
                <c:pt idx="48">
                  <c:v>576.2749445676274</c:v>
                </c:pt>
                <c:pt idx="49">
                  <c:v>13559</c:v>
                </c:pt>
                <c:pt idx="50">
                  <c:v>7656.700000000002</c:v>
                </c:pt>
                <c:pt idx="51">
                  <c:v>56.469503650711715</c:v>
                </c:pt>
                <c:pt idx="52">
                  <c:v>5210.900000000001</c:v>
                </c:pt>
                <c:pt idx="53">
                  <c:v>5943.000000000001</c:v>
                </c:pt>
                <c:pt idx="54">
                  <c:v>114.04939645742577</c:v>
                </c:pt>
                <c:pt idx="55">
                  <c:v>0</c:v>
                </c:pt>
                <c:pt idx="56">
                  <c:v>336.5</c:v>
                </c:pt>
                <c:pt idx="57">
                  <c:v>0</c:v>
                </c:pt>
                <c:pt idx="58">
                  <c:v>11367.9</c:v>
                </c:pt>
                <c:pt idx="59">
                  <c:v>11024.7</c:v>
                </c:pt>
                <c:pt idx="60">
                  <c:v>96.98097273902833</c:v>
                </c:pt>
                <c:pt idx="61">
                  <c:v>4714.2</c:v>
                </c:pt>
                <c:pt idx="62">
                  <c:v>5578.3</c:v>
                </c:pt>
                <c:pt idx="63">
                  <c:v>118.32972720716135</c:v>
                </c:pt>
                <c:pt idx="64">
                  <c:v>129</c:v>
                </c:pt>
                <c:pt idx="65">
                  <c:v>167.20000000000002</c:v>
                </c:pt>
                <c:pt idx="66">
                  <c:v>129.6124031007752</c:v>
                </c:pt>
                <c:pt idx="67">
                  <c:v>2172.2999999999997</c:v>
                </c:pt>
                <c:pt idx="68">
                  <c:v>822.7</c:v>
                </c:pt>
                <c:pt idx="69">
                  <c:v>37.87230124752567</c:v>
                </c:pt>
                <c:pt idx="70">
                  <c:v>4103.5</c:v>
                </c:pt>
                <c:pt idx="71">
                  <c:v>3096.6000000000004</c:v>
                </c:pt>
                <c:pt idx="72">
                  <c:v>75.46241013768736</c:v>
                </c:pt>
                <c:pt idx="73">
                  <c:v>2112.8999999999996</c:v>
                </c:pt>
                <c:pt idx="74">
                  <c:v>0</c:v>
                </c:pt>
                <c:pt idx="75">
                  <c:v>0</c:v>
                </c:pt>
                <c:pt idx="76">
                  <c:v>726.2</c:v>
                </c:pt>
                <c:pt idx="77">
                  <c:v>0</c:v>
                </c:pt>
                <c:pt idx="78">
                  <c:v>0</c:v>
                </c:pt>
              </c:numCache>
            </c:numRef>
          </c:val>
        </c:ser>
        <c:axId val="17481534"/>
        <c:axId val="23116079"/>
      </c:barChart>
      <c:catAx>
        <c:axId val="17481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116079"/>
        <c:crosses val="autoZero"/>
        <c:auto val="1"/>
        <c:lblOffset val="100"/>
        <c:tickLblSkip val="3"/>
        <c:noMultiLvlLbl val="0"/>
      </c:catAx>
      <c:valAx>
        <c:axId val="231160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815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5"/>
          <c:y val="0.3505"/>
          <c:w val="0.1175"/>
          <c:h val="0.5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067300"/>
    <xdr:graphicFrame>
      <xdr:nvGraphicFramePr>
        <xdr:cNvPr id="1" name="Chart 1"/>
        <xdr:cNvGraphicFramePr/>
      </xdr:nvGraphicFramePr>
      <xdr:xfrm>
        <a:off x="0" y="0"/>
        <a:ext cx="1200150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067300"/>
    <xdr:graphicFrame>
      <xdr:nvGraphicFramePr>
        <xdr:cNvPr id="1" name="Shape 1025"/>
        <xdr:cNvGraphicFramePr/>
      </xdr:nvGraphicFramePr>
      <xdr:xfrm>
        <a:off x="0" y="0"/>
        <a:ext cx="1200150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50"/>
  <sheetViews>
    <sheetView tabSelected="1" view="pageBreakPreview" zoomScale="90" zoomScaleNormal="90" zoomScaleSheetLayoutView="90" zoomScalePageLayoutView="0" workbookViewId="0" topLeftCell="A11">
      <selection activeCell="G17" sqref="G17"/>
    </sheetView>
  </sheetViews>
  <sheetFormatPr defaultColWidth="9.00390625" defaultRowHeight="12.75"/>
  <cols>
    <col min="1" max="1" width="5.25390625" style="1" customWidth="1"/>
    <col min="2" max="2" width="34.625" style="1" customWidth="1"/>
    <col min="3" max="3" width="12.00390625" style="1" customWidth="1"/>
    <col min="4" max="4" width="12.375" style="1" customWidth="1"/>
    <col min="5" max="5" width="12.00390625" style="1" customWidth="1"/>
    <col min="6" max="6" width="12.375" style="1" customWidth="1"/>
    <col min="7" max="8" width="11.875" style="1" customWidth="1"/>
    <col min="9" max="10" width="12.00390625" style="1" customWidth="1"/>
    <col min="11" max="11" width="12.25390625" style="1" customWidth="1"/>
    <col min="12" max="12" width="11.75390625" style="1" customWidth="1"/>
    <col min="13" max="13" width="12.00390625" style="1" customWidth="1"/>
    <col min="14" max="16" width="11.75390625" style="1" customWidth="1"/>
    <col min="17" max="18" width="11.875" style="1" customWidth="1"/>
    <col min="19" max="19" width="12.375" style="1" customWidth="1"/>
    <col min="20" max="20" width="12.125" style="1" customWidth="1"/>
    <col min="21" max="21" width="11.75390625" style="1" customWidth="1"/>
    <col min="22" max="22" width="12.125" style="1" customWidth="1"/>
    <col min="23" max="23" width="11.875" style="1" customWidth="1"/>
    <col min="24" max="24" width="12.25390625" style="1" customWidth="1"/>
    <col min="25" max="25" width="12.375" style="1" customWidth="1"/>
    <col min="26" max="26" width="12.25390625" style="1" customWidth="1"/>
    <col min="27" max="27" width="12.625" style="1" customWidth="1"/>
    <col min="28" max="28" width="12.25390625" style="1" customWidth="1"/>
    <col min="29" max="29" width="11.875" style="1" customWidth="1"/>
    <col min="30" max="31" width="13.00390625" style="1" customWidth="1"/>
    <col min="32" max="32" width="12.00390625" style="1" customWidth="1"/>
    <col min="33" max="34" width="11.00390625" style="1" hidden="1" customWidth="1"/>
    <col min="35" max="35" width="6.00390625" style="1" hidden="1" customWidth="1"/>
    <col min="36" max="37" width="12.25390625" style="1" customWidth="1"/>
    <col min="38" max="38" width="11.75390625" style="1" customWidth="1"/>
    <col min="39" max="47" width="11.875" style="1" customWidth="1"/>
    <col min="48" max="48" width="12.25390625" style="1" customWidth="1"/>
    <col min="49" max="49" width="12.625" style="1" customWidth="1"/>
    <col min="50" max="51" width="11.875" style="1" customWidth="1"/>
    <col min="52" max="52" width="12.125" style="1" customWidth="1"/>
    <col min="53" max="53" width="12.625" style="1" customWidth="1"/>
    <col min="54" max="54" width="13.875" style="1" customWidth="1"/>
    <col min="55" max="55" width="13.75390625" style="1" customWidth="1"/>
    <col min="56" max="56" width="13.25390625" style="1" customWidth="1"/>
    <col min="57" max="57" width="13.00390625" style="1" customWidth="1"/>
    <col min="58" max="58" width="13.375" style="1" customWidth="1"/>
    <col min="59" max="59" width="11.875" style="1" customWidth="1"/>
    <col min="60" max="60" width="11.625" style="1" bestFit="1" customWidth="1"/>
    <col min="61" max="61" width="11.875" style="1" customWidth="1"/>
    <col min="62" max="62" width="12.00390625" style="1" bestFit="1" customWidth="1"/>
    <col min="63" max="63" width="14.00390625" style="1" customWidth="1"/>
    <col min="64" max="64" width="13.00390625" style="1" customWidth="1"/>
    <col min="65" max="65" width="13.75390625" style="1" customWidth="1"/>
    <col min="66" max="66" width="14.25390625" style="1" customWidth="1"/>
    <col min="67" max="67" width="14.625" style="1" customWidth="1"/>
    <col min="68" max="69" width="14.00390625" style="1" customWidth="1"/>
    <col min="70" max="71" width="14.125" style="1" customWidth="1"/>
    <col min="72" max="72" width="14.00390625" style="1" customWidth="1"/>
    <col min="73" max="73" width="14.25390625" style="1" customWidth="1"/>
    <col min="74" max="74" width="15.375" style="1" customWidth="1"/>
    <col min="75" max="75" width="13.25390625" style="1" customWidth="1"/>
    <col min="76" max="76" width="14.00390625" style="1" customWidth="1"/>
    <col min="77" max="77" width="13.75390625" style="1" customWidth="1"/>
    <col min="78" max="83" width="12.00390625" style="1" bestFit="1" customWidth="1"/>
    <col min="84" max="16384" width="9.125" style="1" customWidth="1"/>
  </cols>
  <sheetData>
    <row r="1" spans="1:85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43"/>
      <c r="P1" s="43"/>
      <c r="Q1" s="4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</row>
    <row r="2" spans="1:85" ht="33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3"/>
      <c r="P2" s="43"/>
      <c r="Q2" s="43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</row>
    <row r="3" spans="1:85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</row>
    <row r="4" spans="1:85" ht="12.75">
      <c r="A4" s="5"/>
      <c r="B4" s="5"/>
      <c r="C4" s="63" t="s">
        <v>61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19"/>
      <c r="O4" s="19"/>
      <c r="P4" s="19"/>
      <c r="Q4" s="19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</row>
    <row r="5" spans="1:85" ht="15" customHeight="1">
      <c r="A5" s="8"/>
      <c r="B5" s="8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19"/>
      <c r="O5" s="19"/>
      <c r="P5" s="19"/>
      <c r="Q5" s="19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</row>
    <row r="6" spans="1:85" ht="12.75">
      <c r="A6" s="8"/>
      <c r="B6" s="8"/>
      <c r="C6" s="8"/>
      <c r="D6" s="8"/>
      <c r="E6" s="8"/>
      <c r="F6" s="8"/>
      <c r="G6" s="62"/>
      <c r="H6" s="62"/>
      <c r="I6" s="62"/>
      <c r="J6" s="62"/>
      <c r="K6" s="62"/>
      <c r="L6" s="62"/>
      <c r="M6" s="62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</row>
    <row r="7" spans="1:85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</row>
    <row r="8" spans="1:85" s="2" customFormat="1" ht="21.75" customHeight="1">
      <c r="A8" s="74" t="s">
        <v>27</v>
      </c>
      <c r="B8" s="74"/>
      <c r="C8" s="74" t="s">
        <v>0</v>
      </c>
      <c r="D8" s="74"/>
      <c r="E8" s="74"/>
      <c r="F8" s="75" t="s">
        <v>1</v>
      </c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86" t="s">
        <v>2</v>
      </c>
      <c r="BL8" s="87"/>
      <c r="BM8" s="88"/>
      <c r="BN8" s="83" t="s">
        <v>4</v>
      </c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5"/>
      <c r="CF8" s="9"/>
      <c r="CG8" s="9"/>
    </row>
    <row r="9" spans="1:85" s="2" customFormat="1" ht="25.5" customHeight="1">
      <c r="A9" s="61"/>
      <c r="B9" s="61"/>
      <c r="C9" s="61"/>
      <c r="D9" s="61"/>
      <c r="E9" s="61"/>
      <c r="F9" s="72" t="s">
        <v>3</v>
      </c>
      <c r="G9" s="56"/>
      <c r="H9" s="56"/>
      <c r="I9" s="46" t="s">
        <v>35</v>
      </c>
      <c r="J9" s="47"/>
      <c r="K9" s="48"/>
      <c r="L9" s="55" t="s">
        <v>4</v>
      </c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7"/>
      <c r="AA9" s="46" t="s">
        <v>36</v>
      </c>
      <c r="AB9" s="47"/>
      <c r="AC9" s="48"/>
      <c r="AD9" s="44" t="s">
        <v>37</v>
      </c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27"/>
      <c r="AZ9" s="27"/>
      <c r="BA9" s="28"/>
      <c r="BB9" s="98" t="s">
        <v>5</v>
      </c>
      <c r="BC9" s="61"/>
      <c r="BD9" s="61"/>
      <c r="BE9" s="44" t="s">
        <v>4</v>
      </c>
      <c r="BF9" s="45"/>
      <c r="BG9" s="45"/>
      <c r="BH9" s="45"/>
      <c r="BI9" s="45"/>
      <c r="BJ9" s="45"/>
      <c r="BK9" s="89"/>
      <c r="BL9" s="90"/>
      <c r="BM9" s="91"/>
      <c r="BN9" s="110" t="s">
        <v>28</v>
      </c>
      <c r="BO9" s="111"/>
      <c r="BP9" s="112"/>
      <c r="BQ9" s="110" t="s">
        <v>29</v>
      </c>
      <c r="BR9" s="111"/>
      <c r="BS9" s="112"/>
      <c r="BT9" s="111" t="s">
        <v>30</v>
      </c>
      <c r="BU9" s="111"/>
      <c r="BV9" s="111"/>
      <c r="BW9" s="46" t="s">
        <v>39</v>
      </c>
      <c r="BX9" s="47"/>
      <c r="BY9" s="48"/>
      <c r="BZ9" s="46" t="s">
        <v>13</v>
      </c>
      <c r="CA9" s="47"/>
      <c r="CB9" s="47"/>
      <c r="CC9" s="47"/>
      <c r="CD9" s="47"/>
      <c r="CE9" s="48"/>
      <c r="CF9" s="9"/>
      <c r="CG9" s="9"/>
    </row>
    <row r="10" spans="1:85" s="2" customFormat="1" ht="12.75" customHeight="1">
      <c r="A10" s="61"/>
      <c r="B10" s="61"/>
      <c r="C10" s="61"/>
      <c r="D10" s="61"/>
      <c r="E10" s="61"/>
      <c r="F10" s="58"/>
      <c r="G10" s="50"/>
      <c r="H10" s="50"/>
      <c r="I10" s="49"/>
      <c r="J10" s="50"/>
      <c r="K10" s="51"/>
      <c r="L10" s="98" t="s">
        <v>6</v>
      </c>
      <c r="M10" s="61"/>
      <c r="N10" s="61"/>
      <c r="O10" s="61" t="s">
        <v>7</v>
      </c>
      <c r="P10" s="61"/>
      <c r="Q10" s="124"/>
      <c r="R10" s="65" t="s">
        <v>8</v>
      </c>
      <c r="S10" s="66"/>
      <c r="T10" s="42"/>
      <c r="U10" s="55" t="s">
        <v>9</v>
      </c>
      <c r="V10" s="56"/>
      <c r="W10" s="70"/>
      <c r="X10" s="72" t="s">
        <v>33</v>
      </c>
      <c r="Y10" s="56"/>
      <c r="Z10" s="56"/>
      <c r="AA10" s="49"/>
      <c r="AB10" s="50"/>
      <c r="AC10" s="51"/>
      <c r="AD10" s="97" t="s">
        <v>10</v>
      </c>
      <c r="AE10" s="60"/>
      <c r="AF10" s="60"/>
      <c r="AG10" s="60" t="s">
        <v>11</v>
      </c>
      <c r="AH10" s="60"/>
      <c r="AI10" s="60"/>
      <c r="AJ10" s="60" t="s">
        <v>12</v>
      </c>
      <c r="AK10" s="60"/>
      <c r="AL10" s="60"/>
      <c r="AM10" s="58" t="s">
        <v>34</v>
      </c>
      <c r="AN10" s="119"/>
      <c r="AO10" s="120"/>
      <c r="AP10" s="77" t="s">
        <v>44</v>
      </c>
      <c r="AQ10" s="78"/>
      <c r="AR10" s="79"/>
      <c r="AS10" s="31"/>
      <c r="AT10" s="31"/>
      <c r="AU10" s="31"/>
      <c r="AV10" s="58" t="s">
        <v>38</v>
      </c>
      <c r="AW10" s="50"/>
      <c r="AX10" s="50"/>
      <c r="AY10" s="102" t="s">
        <v>43</v>
      </c>
      <c r="AZ10" s="103"/>
      <c r="BA10" s="104"/>
      <c r="BB10" s="98"/>
      <c r="BC10" s="61"/>
      <c r="BD10" s="61"/>
      <c r="BE10" s="46" t="s">
        <v>31</v>
      </c>
      <c r="BF10" s="47"/>
      <c r="BG10" s="48"/>
      <c r="BH10" s="125" t="s">
        <v>45</v>
      </c>
      <c r="BI10" s="126"/>
      <c r="BJ10" s="127"/>
      <c r="BK10" s="89"/>
      <c r="BL10" s="90"/>
      <c r="BM10" s="91"/>
      <c r="BN10" s="113"/>
      <c r="BO10" s="114"/>
      <c r="BP10" s="115"/>
      <c r="BQ10" s="113"/>
      <c r="BR10" s="114"/>
      <c r="BS10" s="115"/>
      <c r="BT10" s="114"/>
      <c r="BU10" s="114"/>
      <c r="BV10" s="114"/>
      <c r="BW10" s="49"/>
      <c r="BX10" s="50"/>
      <c r="BY10" s="51"/>
      <c r="BZ10" s="107"/>
      <c r="CA10" s="108"/>
      <c r="CB10" s="108"/>
      <c r="CC10" s="108"/>
      <c r="CD10" s="108"/>
      <c r="CE10" s="109"/>
      <c r="CF10" s="9"/>
      <c r="CG10" s="9"/>
    </row>
    <row r="11" spans="1:85" s="2" customFormat="1" ht="97.5" customHeight="1">
      <c r="A11" s="61"/>
      <c r="B11" s="61"/>
      <c r="C11" s="61"/>
      <c r="D11" s="61"/>
      <c r="E11" s="61"/>
      <c r="F11" s="59"/>
      <c r="G11" s="53"/>
      <c r="H11" s="53"/>
      <c r="I11" s="52"/>
      <c r="J11" s="53"/>
      <c r="K11" s="54"/>
      <c r="L11" s="98"/>
      <c r="M11" s="61"/>
      <c r="N11" s="61"/>
      <c r="O11" s="61"/>
      <c r="P11" s="61"/>
      <c r="Q11" s="124"/>
      <c r="R11" s="67"/>
      <c r="S11" s="68"/>
      <c r="T11" s="69"/>
      <c r="U11" s="52"/>
      <c r="V11" s="53"/>
      <c r="W11" s="71"/>
      <c r="X11" s="59"/>
      <c r="Y11" s="53"/>
      <c r="Z11" s="53"/>
      <c r="AA11" s="52"/>
      <c r="AB11" s="53"/>
      <c r="AC11" s="54"/>
      <c r="AD11" s="98"/>
      <c r="AE11" s="61"/>
      <c r="AF11" s="61"/>
      <c r="AG11" s="61"/>
      <c r="AH11" s="61"/>
      <c r="AI11" s="61"/>
      <c r="AJ11" s="61"/>
      <c r="AK11" s="61"/>
      <c r="AL11" s="61"/>
      <c r="AM11" s="121"/>
      <c r="AN11" s="122"/>
      <c r="AO11" s="123"/>
      <c r="AP11" s="80"/>
      <c r="AQ11" s="81"/>
      <c r="AR11" s="82"/>
      <c r="AS11" s="77" t="s">
        <v>46</v>
      </c>
      <c r="AT11" s="78"/>
      <c r="AU11" s="79"/>
      <c r="AV11" s="59"/>
      <c r="AW11" s="53"/>
      <c r="AX11" s="53"/>
      <c r="AY11" s="105"/>
      <c r="AZ11" s="81"/>
      <c r="BA11" s="106"/>
      <c r="BB11" s="98"/>
      <c r="BC11" s="61"/>
      <c r="BD11" s="61"/>
      <c r="BE11" s="52"/>
      <c r="BF11" s="53"/>
      <c r="BG11" s="54"/>
      <c r="BH11" s="105"/>
      <c r="BI11" s="81"/>
      <c r="BJ11" s="106"/>
      <c r="BK11" s="92"/>
      <c r="BL11" s="93"/>
      <c r="BM11" s="94"/>
      <c r="BN11" s="116"/>
      <c r="BO11" s="117"/>
      <c r="BP11" s="118"/>
      <c r="BQ11" s="116"/>
      <c r="BR11" s="117"/>
      <c r="BS11" s="118"/>
      <c r="BT11" s="117"/>
      <c r="BU11" s="117"/>
      <c r="BV11" s="117"/>
      <c r="BW11" s="52"/>
      <c r="BX11" s="53"/>
      <c r="BY11" s="54"/>
      <c r="BZ11" s="95" t="s">
        <v>14</v>
      </c>
      <c r="CA11" s="95"/>
      <c r="CB11" s="96"/>
      <c r="CC11" s="99" t="s">
        <v>15</v>
      </c>
      <c r="CD11" s="100"/>
      <c r="CE11" s="101"/>
      <c r="CF11" s="9"/>
      <c r="CG11" s="9"/>
    </row>
    <row r="12" spans="1:85" s="2" customFormat="1" ht="60.75" customHeight="1">
      <c r="A12" s="61"/>
      <c r="B12" s="61"/>
      <c r="C12" s="17" t="s">
        <v>49</v>
      </c>
      <c r="D12" s="17" t="s">
        <v>50</v>
      </c>
      <c r="E12" s="18" t="s">
        <v>32</v>
      </c>
      <c r="F12" s="17" t="s">
        <v>49</v>
      </c>
      <c r="G12" s="17" t="s">
        <v>50</v>
      </c>
      <c r="H12" s="18" t="s">
        <v>32</v>
      </c>
      <c r="I12" s="17" t="s">
        <v>49</v>
      </c>
      <c r="J12" s="17" t="s">
        <v>50</v>
      </c>
      <c r="K12" s="18" t="s">
        <v>32</v>
      </c>
      <c r="L12" s="17" t="s">
        <v>49</v>
      </c>
      <c r="M12" s="17" t="s">
        <v>50</v>
      </c>
      <c r="N12" s="18" t="s">
        <v>32</v>
      </c>
      <c r="O12" s="17" t="s">
        <v>49</v>
      </c>
      <c r="P12" s="17" t="s">
        <v>50</v>
      </c>
      <c r="Q12" s="18" t="s">
        <v>32</v>
      </c>
      <c r="R12" s="17" t="s">
        <v>49</v>
      </c>
      <c r="S12" s="17" t="s">
        <v>50</v>
      </c>
      <c r="T12" s="18" t="s">
        <v>32</v>
      </c>
      <c r="U12" s="17" t="s">
        <v>49</v>
      </c>
      <c r="V12" s="17" t="s">
        <v>50</v>
      </c>
      <c r="W12" s="18" t="s">
        <v>32</v>
      </c>
      <c r="X12" s="17" t="s">
        <v>49</v>
      </c>
      <c r="Y12" s="17" t="s">
        <v>50</v>
      </c>
      <c r="Z12" s="18" t="s">
        <v>32</v>
      </c>
      <c r="AA12" s="17" t="s">
        <v>49</v>
      </c>
      <c r="AB12" s="17" t="s">
        <v>50</v>
      </c>
      <c r="AC12" s="20" t="s">
        <v>32</v>
      </c>
      <c r="AD12" s="17" t="s">
        <v>49</v>
      </c>
      <c r="AE12" s="17" t="s">
        <v>50</v>
      </c>
      <c r="AF12" s="18" t="s">
        <v>32</v>
      </c>
      <c r="AG12" s="17" t="s">
        <v>42</v>
      </c>
      <c r="AH12" s="17" t="s">
        <v>40</v>
      </c>
      <c r="AI12" s="18" t="s">
        <v>32</v>
      </c>
      <c r="AJ12" s="17" t="s">
        <v>49</v>
      </c>
      <c r="AK12" s="17" t="s">
        <v>50</v>
      </c>
      <c r="AL12" s="18" t="s">
        <v>32</v>
      </c>
      <c r="AM12" s="17" t="s">
        <v>49</v>
      </c>
      <c r="AN12" s="17" t="s">
        <v>50</v>
      </c>
      <c r="AO12" s="18" t="s">
        <v>32</v>
      </c>
      <c r="AP12" s="17" t="s">
        <v>49</v>
      </c>
      <c r="AQ12" s="17" t="s">
        <v>50</v>
      </c>
      <c r="AR12" s="18" t="s">
        <v>32</v>
      </c>
      <c r="AS12" s="17" t="s">
        <v>49</v>
      </c>
      <c r="AT12" s="17" t="s">
        <v>50</v>
      </c>
      <c r="AU12" s="18" t="s">
        <v>32</v>
      </c>
      <c r="AV12" s="17" t="s">
        <v>49</v>
      </c>
      <c r="AW12" s="17" t="s">
        <v>50</v>
      </c>
      <c r="AX12" s="18" t="s">
        <v>32</v>
      </c>
      <c r="AY12" s="17" t="s">
        <v>49</v>
      </c>
      <c r="AZ12" s="17" t="s">
        <v>50</v>
      </c>
      <c r="BA12" s="18" t="s">
        <v>32</v>
      </c>
      <c r="BB12" s="17" t="s">
        <v>49</v>
      </c>
      <c r="BC12" s="17" t="s">
        <v>50</v>
      </c>
      <c r="BD12" s="18" t="s">
        <v>32</v>
      </c>
      <c r="BE12" s="17" t="s">
        <v>49</v>
      </c>
      <c r="BF12" s="17" t="s">
        <v>50</v>
      </c>
      <c r="BG12" s="18" t="s">
        <v>32</v>
      </c>
      <c r="BH12" s="17" t="s">
        <v>49</v>
      </c>
      <c r="BI12" s="17" t="s">
        <v>50</v>
      </c>
      <c r="BJ12" s="18" t="s">
        <v>32</v>
      </c>
      <c r="BK12" s="30" t="s">
        <v>51</v>
      </c>
      <c r="BL12" s="30" t="s">
        <v>52</v>
      </c>
      <c r="BM12" s="10" t="s">
        <v>32</v>
      </c>
      <c r="BN12" s="30" t="s">
        <v>51</v>
      </c>
      <c r="BO12" s="30" t="s">
        <v>52</v>
      </c>
      <c r="BP12" s="10" t="s">
        <v>32</v>
      </c>
      <c r="BQ12" s="30" t="s">
        <v>51</v>
      </c>
      <c r="BR12" s="30" t="s">
        <v>52</v>
      </c>
      <c r="BS12" s="10" t="s">
        <v>32</v>
      </c>
      <c r="BT12" s="30" t="s">
        <v>51</v>
      </c>
      <c r="BU12" s="30" t="s">
        <v>52</v>
      </c>
      <c r="BV12" s="10" t="s">
        <v>32</v>
      </c>
      <c r="BW12" s="30" t="s">
        <v>51</v>
      </c>
      <c r="BX12" s="30" t="s">
        <v>52</v>
      </c>
      <c r="BY12" s="10" t="s">
        <v>32</v>
      </c>
      <c r="BZ12" s="30" t="s">
        <v>51</v>
      </c>
      <c r="CA12" s="30" t="s">
        <v>52</v>
      </c>
      <c r="CB12" s="10" t="s">
        <v>32</v>
      </c>
      <c r="CC12" s="30" t="s">
        <v>51</v>
      </c>
      <c r="CD12" s="30" t="s">
        <v>52</v>
      </c>
      <c r="CE12" s="10" t="s">
        <v>32</v>
      </c>
      <c r="CF12" s="11"/>
      <c r="CG12" s="11"/>
    </row>
    <row r="13" spans="1:85" s="2" customFormat="1" ht="12.75" hidden="1">
      <c r="A13" s="73">
        <v>1</v>
      </c>
      <c r="B13" s="73"/>
      <c r="C13" s="10">
        <v>2</v>
      </c>
      <c r="D13" s="10">
        <v>3</v>
      </c>
      <c r="E13" s="12">
        <v>4</v>
      </c>
      <c r="F13" s="10">
        <v>5</v>
      </c>
      <c r="G13" s="10">
        <v>6</v>
      </c>
      <c r="H13" s="12">
        <v>7</v>
      </c>
      <c r="I13" s="12"/>
      <c r="J13" s="12"/>
      <c r="K13" s="12"/>
      <c r="L13" s="12">
        <v>8</v>
      </c>
      <c r="M13" s="12">
        <v>9</v>
      </c>
      <c r="N13" s="12">
        <v>10</v>
      </c>
      <c r="O13" s="12">
        <v>11</v>
      </c>
      <c r="P13" s="12">
        <v>12</v>
      </c>
      <c r="Q13" s="12">
        <v>13</v>
      </c>
      <c r="R13" s="12">
        <v>14</v>
      </c>
      <c r="S13" s="12">
        <v>15</v>
      </c>
      <c r="T13" s="12">
        <v>16</v>
      </c>
      <c r="U13" s="12">
        <v>17</v>
      </c>
      <c r="V13" s="12">
        <v>18</v>
      </c>
      <c r="W13" s="12">
        <v>19</v>
      </c>
      <c r="X13" s="12"/>
      <c r="Y13" s="12"/>
      <c r="Z13" s="12"/>
      <c r="AA13" s="12"/>
      <c r="AB13" s="12"/>
      <c r="AC13" s="12"/>
      <c r="AD13" s="12">
        <v>20</v>
      </c>
      <c r="AE13" s="12">
        <v>21</v>
      </c>
      <c r="AF13" s="12">
        <v>22</v>
      </c>
      <c r="AG13" s="12">
        <v>23</v>
      </c>
      <c r="AH13" s="12">
        <v>24</v>
      </c>
      <c r="AI13" s="12">
        <v>25</v>
      </c>
      <c r="AJ13" s="12">
        <v>26</v>
      </c>
      <c r="AK13" s="12">
        <v>27</v>
      </c>
      <c r="AL13" s="12">
        <v>28</v>
      </c>
      <c r="AM13" s="12">
        <v>29</v>
      </c>
      <c r="AN13" s="12">
        <v>30</v>
      </c>
      <c r="AO13" s="12">
        <v>31</v>
      </c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0">
        <v>32</v>
      </c>
      <c r="BC13" s="10">
        <v>33</v>
      </c>
      <c r="BD13" s="10">
        <v>34</v>
      </c>
      <c r="BE13" s="10">
        <v>35</v>
      </c>
      <c r="BF13" s="10">
        <v>36</v>
      </c>
      <c r="BG13" s="10">
        <v>37</v>
      </c>
      <c r="BH13" s="10">
        <v>38</v>
      </c>
      <c r="BI13" s="10">
        <v>39</v>
      </c>
      <c r="BJ13" s="10">
        <v>40</v>
      </c>
      <c r="BK13" s="10">
        <v>47</v>
      </c>
      <c r="BL13" s="10">
        <v>48</v>
      </c>
      <c r="BM13" s="10">
        <v>49</v>
      </c>
      <c r="BN13" s="10">
        <v>50</v>
      </c>
      <c r="BO13" s="10">
        <v>51</v>
      </c>
      <c r="BP13" s="10">
        <v>52</v>
      </c>
      <c r="BQ13" s="13">
        <v>56</v>
      </c>
      <c r="BR13" s="13">
        <v>57</v>
      </c>
      <c r="BS13" s="13">
        <v>58</v>
      </c>
      <c r="BT13" s="13">
        <v>59</v>
      </c>
      <c r="BU13" s="13">
        <v>60</v>
      </c>
      <c r="BV13" s="13">
        <v>61</v>
      </c>
      <c r="BW13" s="13">
        <v>62</v>
      </c>
      <c r="BX13" s="13">
        <v>63</v>
      </c>
      <c r="BY13" s="13">
        <v>64</v>
      </c>
      <c r="BZ13" s="14">
        <v>65</v>
      </c>
      <c r="CA13" s="14">
        <v>66</v>
      </c>
      <c r="CB13" s="14">
        <v>67</v>
      </c>
      <c r="CC13" s="14">
        <v>68</v>
      </c>
      <c r="CD13" s="14">
        <v>69</v>
      </c>
      <c r="CE13" s="14">
        <v>70</v>
      </c>
      <c r="CF13" s="11"/>
      <c r="CG13" s="11"/>
    </row>
    <row r="14" spans="1:85" ht="31.5" customHeight="1">
      <c r="A14" s="21">
        <v>1</v>
      </c>
      <c r="B14" s="24" t="s">
        <v>41</v>
      </c>
      <c r="C14" s="22">
        <f>F14+BB14</f>
        <v>1872.1999999999998</v>
      </c>
      <c r="D14" s="22">
        <f>G14+BC14</f>
        <v>1654</v>
      </c>
      <c r="E14" s="22">
        <f aca="true" t="shared" si="0" ref="E14:E25">D14/C14*100</f>
        <v>88.34526225830575</v>
      </c>
      <c r="F14" s="23">
        <f>+I14+AA14</f>
        <v>375.6</v>
      </c>
      <c r="G14" s="23">
        <f>+J14+AB14</f>
        <v>1065.2</v>
      </c>
      <c r="H14" s="22">
        <f aca="true" t="shared" si="1" ref="H14:H24">G14/F14*100</f>
        <v>283.5995740149095</v>
      </c>
      <c r="I14" s="128">
        <f aca="true" t="shared" si="2" ref="I14:I21">+L14+O14+R14+U14+X14</f>
        <v>112.4</v>
      </c>
      <c r="J14" s="40">
        <f aca="true" t="shared" si="3" ref="J14:J19">+M14+P14+S14+V14+Y14</f>
        <v>211.4</v>
      </c>
      <c r="K14" s="32">
        <f aca="true" t="shared" si="4" ref="K14:K24">J14/I14*100</f>
        <v>188.07829181494662</v>
      </c>
      <c r="L14" s="40">
        <v>8.6</v>
      </c>
      <c r="M14" s="41">
        <v>44.5</v>
      </c>
      <c r="N14" s="32" t="s">
        <v>53</v>
      </c>
      <c r="O14" s="32">
        <v>2</v>
      </c>
      <c r="P14" s="35">
        <v>1.3</v>
      </c>
      <c r="Q14" s="32">
        <f aca="true" t="shared" si="5" ref="Q14:Q19">P14/O14*100</f>
        <v>65</v>
      </c>
      <c r="R14" s="40">
        <v>4.1</v>
      </c>
      <c r="S14" s="41">
        <v>4.2</v>
      </c>
      <c r="T14" s="32">
        <f aca="true" t="shared" si="6" ref="T14:T24">S14/R14*100</f>
        <v>102.4390243902439</v>
      </c>
      <c r="U14" s="40">
        <v>93.3</v>
      </c>
      <c r="V14" s="41">
        <v>157</v>
      </c>
      <c r="W14" s="32">
        <f>V14/U14*100</f>
        <v>168.27438370846733</v>
      </c>
      <c r="X14" s="32">
        <v>4.4</v>
      </c>
      <c r="Y14" s="35">
        <v>4.4</v>
      </c>
      <c r="Z14" s="32">
        <f>Y14/X14*100</f>
        <v>100</v>
      </c>
      <c r="AA14" s="128">
        <f>+AD14+AJ14+AM14+AV14+AY14</f>
        <v>263.20000000000005</v>
      </c>
      <c r="AB14" s="128">
        <f>+AE14+AK14+AT14+AN14+AQ14+AW14+AZ14+0.7</f>
        <v>853.8000000000001</v>
      </c>
      <c r="AC14" s="32" t="s">
        <v>47</v>
      </c>
      <c r="AD14" s="40">
        <v>215.8</v>
      </c>
      <c r="AE14" s="41">
        <v>88.6</v>
      </c>
      <c r="AF14" s="36">
        <f>AE14/AD14*100</f>
        <v>41.05653382761816</v>
      </c>
      <c r="AG14" s="40"/>
      <c r="AH14" s="40"/>
      <c r="AI14" s="32"/>
      <c r="AJ14" s="40"/>
      <c r="AK14" s="41"/>
      <c r="AL14" s="32"/>
      <c r="AM14" s="40"/>
      <c r="AN14" s="40"/>
      <c r="AO14" s="32"/>
      <c r="AP14" s="32"/>
      <c r="AQ14" s="35">
        <v>9.8</v>
      </c>
      <c r="AR14" s="32"/>
      <c r="AS14" s="32"/>
      <c r="AT14" s="35">
        <v>6.1</v>
      </c>
      <c r="AU14" s="32"/>
      <c r="AV14" s="32">
        <v>2.3</v>
      </c>
      <c r="AW14" s="35">
        <v>748.6</v>
      </c>
      <c r="AX14" s="36" t="s">
        <v>48</v>
      </c>
      <c r="AY14" s="40">
        <v>45.1</v>
      </c>
      <c r="AZ14" s="41"/>
      <c r="BA14" s="32">
        <f>AZ14/AY14*100</f>
        <v>0</v>
      </c>
      <c r="BB14" s="40">
        <v>1496.6</v>
      </c>
      <c r="BC14" s="41">
        <v>588.8</v>
      </c>
      <c r="BD14" s="32">
        <f aca="true" t="shared" si="7" ref="BD14:BD24">BC14/BB14*100</f>
        <v>39.34250968862755</v>
      </c>
      <c r="BE14" s="40">
        <v>677.7</v>
      </c>
      <c r="BF14" s="41">
        <v>480.6</v>
      </c>
      <c r="BG14" s="32">
        <f aca="true" t="shared" si="8" ref="BG14:BG24">BF14/BE14*100</f>
        <v>70.91633466135458</v>
      </c>
      <c r="BH14" s="32"/>
      <c r="BI14" s="35">
        <v>6.9</v>
      </c>
      <c r="BJ14" s="32"/>
      <c r="BK14" s="39">
        <v>1163.1</v>
      </c>
      <c r="BL14" s="33">
        <v>1465.8</v>
      </c>
      <c r="BM14" s="32">
        <f aca="true" t="shared" si="9" ref="BM14:BM24">BL14/BK14*100</f>
        <v>126.02527727624452</v>
      </c>
      <c r="BN14" s="32">
        <v>509.5</v>
      </c>
      <c r="BO14" s="35">
        <v>782.3</v>
      </c>
      <c r="BP14" s="32">
        <f aca="true" t="shared" si="10" ref="BP14:BP24">BO14/BN14*100</f>
        <v>153.54268891069677</v>
      </c>
      <c r="BQ14" s="32">
        <v>18</v>
      </c>
      <c r="BR14" s="35">
        <v>45</v>
      </c>
      <c r="BS14" s="32"/>
      <c r="BT14" s="32">
        <v>160.4</v>
      </c>
      <c r="BU14" s="35">
        <v>135.4</v>
      </c>
      <c r="BV14" s="32">
        <f aca="true" t="shared" si="11" ref="BV14:BV24">BU14/BT14*100</f>
        <v>84.4139650872818</v>
      </c>
      <c r="BW14" s="38">
        <v>448.5</v>
      </c>
      <c r="BX14" s="34">
        <v>468.4</v>
      </c>
      <c r="BY14" s="32">
        <f aca="true" t="shared" si="12" ref="BY14:BY24">BX14/BW14*100</f>
        <v>104.4370122630992</v>
      </c>
      <c r="BZ14" s="26">
        <v>307.3</v>
      </c>
      <c r="CA14" s="26"/>
      <c r="CB14" s="22">
        <f aca="true" t="shared" si="13" ref="CB14:CB24">CA14/BZ14*100</f>
        <v>0</v>
      </c>
      <c r="CC14" s="26">
        <v>125.9</v>
      </c>
      <c r="CD14" s="26"/>
      <c r="CE14" s="22">
        <f aca="true" t="shared" si="14" ref="CE14:CE24">CD14/CC14*100</f>
        <v>0</v>
      </c>
      <c r="CF14" s="8"/>
      <c r="CG14" s="8"/>
    </row>
    <row r="15" spans="1:85" ht="17.25" customHeight="1">
      <c r="A15" s="21">
        <v>2</v>
      </c>
      <c r="B15" s="24" t="s">
        <v>16</v>
      </c>
      <c r="C15" s="22">
        <f aca="true" t="shared" si="15" ref="C15:C24">F15+BB15</f>
        <v>1464.1</v>
      </c>
      <c r="D15" s="22">
        <f aca="true" t="shared" si="16" ref="D15:D24">G15+BC15</f>
        <v>908.5</v>
      </c>
      <c r="E15" s="22">
        <f t="shared" si="0"/>
        <v>62.051772419916674</v>
      </c>
      <c r="F15" s="23">
        <f aca="true" t="shared" si="17" ref="F15:F24">+I15+AA15</f>
        <v>129.60000000000002</v>
      </c>
      <c r="G15" s="23">
        <f aca="true" t="shared" si="18" ref="G15:G24">+J15+AB15</f>
        <v>220.9</v>
      </c>
      <c r="H15" s="22">
        <f t="shared" si="1"/>
        <v>170.44753086419752</v>
      </c>
      <c r="I15" s="128">
        <f t="shared" si="2"/>
        <v>121.20000000000002</v>
      </c>
      <c r="J15" s="40">
        <f t="shared" si="3"/>
        <v>207.9</v>
      </c>
      <c r="K15" s="32">
        <f t="shared" si="4"/>
        <v>171.5346534653465</v>
      </c>
      <c r="L15" s="40">
        <v>79.7</v>
      </c>
      <c r="M15" s="41">
        <v>108.7</v>
      </c>
      <c r="N15" s="32">
        <f aca="true" t="shared" si="19" ref="N15:N24">M15/L15*100</f>
        <v>136.38644918444166</v>
      </c>
      <c r="O15" s="40">
        <v>0.9</v>
      </c>
      <c r="P15" s="41">
        <v>4.9</v>
      </c>
      <c r="Q15" s="32" t="s">
        <v>54</v>
      </c>
      <c r="R15" s="40">
        <v>8.2</v>
      </c>
      <c r="S15" s="41">
        <v>5.5</v>
      </c>
      <c r="T15" s="32">
        <f t="shared" si="6"/>
        <v>67.07317073170732</v>
      </c>
      <c r="U15" s="40">
        <v>9.4</v>
      </c>
      <c r="V15" s="41">
        <v>84.4</v>
      </c>
      <c r="W15" s="32">
        <f>V15/U15*100</f>
        <v>897.872340425532</v>
      </c>
      <c r="X15" s="32">
        <v>23</v>
      </c>
      <c r="Y15" s="35">
        <v>4.4</v>
      </c>
      <c r="Z15" s="32">
        <f>Y15/X15*100</f>
        <v>19.130434782608695</v>
      </c>
      <c r="AA15" s="128">
        <f aca="true" t="shared" si="20" ref="AA15:AA24">+AD15+AJ15+AM15+AV15+AY15</f>
        <v>8.4</v>
      </c>
      <c r="AB15" s="128">
        <f>+AE15+AK15+AT15+AN15+AQ15+AW15+AZ15+0.2</f>
        <v>12.999999999999998</v>
      </c>
      <c r="AC15" s="32">
        <f aca="true" t="shared" si="21" ref="AC15:AC25">AB15/AA15*100</f>
        <v>154.76190476190476</v>
      </c>
      <c r="AD15" s="40">
        <v>7.7</v>
      </c>
      <c r="AE15" s="41">
        <v>10.2</v>
      </c>
      <c r="AF15" s="36">
        <f>AE15/AD15*100</f>
        <v>132.46753246753244</v>
      </c>
      <c r="AG15" s="40"/>
      <c r="AH15" s="40"/>
      <c r="AI15" s="32"/>
      <c r="AJ15" s="40"/>
      <c r="AK15" s="41"/>
      <c r="AL15" s="32"/>
      <c r="AM15" s="40"/>
      <c r="AN15" s="40"/>
      <c r="AO15" s="32"/>
      <c r="AP15" s="32"/>
      <c r="AQ15" s="35">
        <v>2.6</v>
      </c>
      <c r="AR15" s="32"/>
      <c r="AS15" s="32"/>
      <c r="AT15" s="35"/>
      <c r="AU15" s="32"/>
      <c r="AV15" s="32">
        <v>0.7</v>
      </c>
      <c r="AW15" s="35"/>
      <c r="AX15" s="32">
        <f>AW15/AV15*100</f>
        <v>0</v>
      </c>
      <c r="AY15" s="40"/>
      <c r="AZ15" s="41"/>
      <c r="BA15" s="32"/>
      <c r="BB15" s="40">
        <v>1334.5</v>
      </c>
      <c r="BC15" s="41">
        <v>687.6</v>
      </c>
      <c r="BD15" s="32">
        <f t="shared" si="7"/>
        <v>51.524915698763586</v>
      </c>
      <c r="BE15" s="40">
        <v>510.2</v>
      </c>
      <c r="BF15" s="41">
        <v>544.9</v>
      </c>
      <c r="BG15" s="32">
        <f t="shared" si="8"/>
        <v>106.80125441003527</v>
      </c>
      <c r="BH15" s="32"/>
      <c r="BI15" s="35">
        <v>26.4</v>
      </c>
      <c r="BJ15" s="32"/>
      <c r="BK15" s="39">
        <v>763.1</v>
      </c>
      <c r="BL15" s="33">
        <v>891.4</v>
      </c>
      <c r="BM15" s="32">
        <f t="shared" si="9"/>
        <v>116.81299960686673</v>
      </c>
      <c r="BN15" s="32">
        <v>484</v>
      </c>
      <c r="BO15" s="35">
        <v>574.6</v>
      </c>
      <c r="BP15" s="32">
        <f t="shared" si="10"/>
        <v>118.71900826446281</v>
      </c>
      <c r="BQ15" s="32"/>
      <c r="BR15" s="35">
        <v>76.3</v>
      </c>
      <c r="BS15" s="32"/>
      <c r="BT15" s="32">
        <v>144.8</v>
      </c>
      <c r="BU15" s="35">
        <v>55.7</v>
      </c>
      <c r="BV15" s="32">
        <f t="shared" si="11"/>
        <v>38.466850828729285</v>
      </c>
      <c r="BW15" s="39">
        <v>103.8</v>
      </c>
      <c r="BX15" s="33">
        <v>146.8</v>
      </c>
      <c r="BY15" s="32">
        <f t="shared" si="12"/>
        <v>141.4258188824663</v>
      </c>
      <c r="BZ15" s="26">
        <v>76</v>
      </c>
      <c r="CA15" s="26"/>
      <c r="CB15" s="22">
        <f t="shared" si="13"/>
        <v>0</v>
      </c>
      <c r="CC15" s="25">
        <v>6.8</v>
      </c>
      <c r="CD15" s="25"/>
      <c r="CE15" s="22">
        <f t="shared" si="14"/>
        <v>0</v>
      </c>
      <c r="CF15" s="8"/>
      <c r="CG15" s="8"/>
    </row>
    <row r="16" spans="1:85" ht="15">
      <c r="A16" s="21">
        <v>3</v>
      </c>
      <c r="B16" s="24" t="s">
        <v>17</v>
      </c>
      <c r="C16" s="22">
        <f t="shared" si="15"/>
        <v>1837.9</v>
      </c>
      <c r="D16" s="22">
        <f t="shared" si="16"/>
        <v>1036.4</v>
      </c>
      <c r="E16" s="22">
        <f t="shared" si="0"/>
        <v>56.39044561728059</v>
      </c>
      <c r="F16" s="23">
        <f t="shared" si="17"/>
        <v>175.4</v>
      </c>
      <c r="G16" s="23">
        <f t="shared" si="18"/>
        <v>142</v>
      </c>
      <c r="H16" s="22">
        <f t="shared" si="1"/>
        <v>80.95781071835803</v>
      </c>
      <c r="I16" s="128">
        <f t="shared" si="2"/>
        <v>148.5</v>
      </c>
      <c r="J16" s="40">
        <f t="shared" si="3"/>
        <v>103.49999999999999</v>
      </c>
      <c r="K16" s="32">
        <f t="shared" si="4"/>
        <v>69.69696969696969</v>
      </c>
      <c r="L16" s="40">
        <v>35.2</v>
      </c>
      <c r="M16" s="41">
        <v>38.3</v>
      </c>
      <c r="N16" s="32">
        <f t="shared" si="19"/>
        <v>108.80681818181816</v>
      </c>
      <c r="O16" s="40">
        <v>9.2</v>
      </c>
      <c r="P16" s="41">
        <v>0.8</v>
      </c>
      <c r="Q16" s="32">
        <f t="shared" si="5"/>
        <v>8.695652173913045</v>
      </c>
      <c r="R16" s="40">
        <v>3.4</v>
      </c>
      <c r="S16" s="41">
        <v>17.9</v>
      </c>
      <c r="T16" s="32">
        <f t="shared" si="6"/>
        <v>526.4705882352941</v>
      </c>
      <c r="U16" s="40">
        <v>5.3</v>
      </c>
      <c r="V16" s="41">
        <v>39.3</v>
      </c>
      <c r="W16" s="32">
        <f>V16/U16*100</f>
        <v>741.5094339622641</v>
      </c>
      <c r="X16" s="32">
        <v>95.4</v>
      </c>
      <c r="Y16" s="35">
        <v>7.2</v>
      </c>
      <c r="Z16" s="32">
        <f>Y16/X16*100</f>
        <v>7.547169811320755</v>
      </c>
      <c r="AA16" s="128">
        <f>+AD16+AJ16+AM16+AV16+AY16</f>
        <v>26.9</v>
      </c>
      <c r="AB16" s="128">
        <f>+AE16+AK16+AT16+AN16+AQ16+AW16+AZ16+2</f>
        <v>38.5</v>
      </c>
      <c r="AC16" s="32">
        <f t="shared" si="21"/>
        <v>143.12267657992567</v>
      </c>
      <c r="AD16" s="40">
        <v>13.7</v>
      </c>
      <c r="AE16" s="41">
        <v>14.9</v>
      </c>
      <c r="AF16" s="36">
        <f>AE16/AD16*100</f>
        <v>108.75912408759125</v>
      </c>
      <c r="AG16" s="40"/>
      <c r="AH16" s="40"/>
      <c r="AI16" s="32"/>
      <c r="AJ16" s="40">
        <v>6.3</v>
      </c>
      <c r="AK16" s="41">
        <v>6</v>
      </c>
      <c r="AL16" s="32">
        <f>AK16/AJ16*100</f>
        <v>95.23809523809524</v>
      </c>
      <c r="AM16" s="40"/>
      <c r="AN16" s="40"/>
      <c r="AO16" s="32"/>
      <c r="AP16" s="32"/>
      <c r="AQ16" s="35">
        <v>8.5</v>
      </c>
      <c r="AR16" s="32"/>
      <c r="AS16" s="32"/>
      <c r="AT16" s="35"/>
      <c r="AU16" s="32"/>
      <c r="AV16" s="32">
        <v>6.9</v>
      </c>
      <c r="AW16" s="35">
        <v>7.1</v>
      </c>
      <c r="AX16" s="32">
        <f>AW16/AV16*100</f>
        <v>102.89855072463767</v>
      </c>
      <c r="AY16" s="40"/>
      <c r="AZ16" s="41"/>
      <c r="BA16" s="36"/>
      <c r="BB16" s="40">
        <v>1662.5</v>
      </c>
      <c r="BC16" s="41">
        <v>894.4</v>
      </c>
      <c r="BD16" s="32">
        <f t="shared" si="7"/>
        <v>53.7984962406015</v>
      </c>
      <c r="BE16" s="40">
        <v>828.1</v>
      </c>
      <c r="BF16" s="41">
        <v>794.2</v>
      </c>
      <c r="BG16" s="32">
        <f t="shared" si="8"/>
        <v>95.90629151068711</v>
      </c>
      <c r="BH16" s="32"/>
      <c r="BI16" s="35">
        <v>40</v>
      </c>
      <c r="BJ16" s="32"/>
      <c r="BK16" s="39">
        <v>1071</v>
      </c>
      <c r="BL16" s="33">
        <v>989.2</v>
      </c>
      <c r="BM16" s="32">
        <f t="shared" si="9"/>
        <v>92.36227824463118</v>
      </c>
      <c r="BN16" s="32">
        <v>398.5</v>
      </c>
      <c r="BO16" s="35">
        <v>461.3</v>
      </c>
      <c r="BP16" s="32">
        <f t="shared" si="10"/>
        <v>115.7590966122961</v>
      </c>
      <c r="BQ16" s="32">
        <v>15.5</v>
      </c>
      <c r="BR16" s="35"/>
      <c r="BS16" s="32"/>
      <c r="BT16" s="32">
        <v>202.4</v>
      </c>
      <c r="BU16" s="35">
        <v>150.4</v>
      </c>
      <c r="BV16" s="32">
        <f t="shared" si="11"/>
        <v>74.30830039525692</v>
      </c>
      <c r="BW16" s="39">
        <v>427.4</v>
      </c>
      <c r="BX16" s="33">
        <v>334.1</v>
      </c>
      <c r="BY16" s="32">
        <f t="shared" si="12"/>
        <v>78.17033224146</v>
      </c>
      <c r="BZ16" s="25">
        <v>259.4</v>
      </c>
      <c r="CA16" s="26"/>
      <c r="CB16" s="22">
        <f t="shared" si="13"/>
        <v>0</v>
      </c>
      <c r="CC16" s="25">
        <v>52.5</v>
      </c>
      <c r="CD16" s="25"/>
      <c r="CE16" s="22">
        <f t="shared" si="14"/>
        <v>0</v>
      </c>
      <c r="CF16" s="8"/>
      <c r="CG16" s="8"/>
    </row>
    <row r="17" spans="1:85" ht="30">
      <c r="A17" s="21">
        <v>4</v>
      </c>
      <c r="B17" s="24" t="s">
        <v>18</v>
      </c>
      <c r="C17" s="22">
        <f t="shared" si="15"/>
        <v>1150.6</v>
      </c>
      <c r="D17" s="22">
        <f t="shared" si="16"/>
        <v>1313.2</v>
      </c>
      <c r="E17" s="22">
        <f t="shared" si="0"/>
        <v>114.13175734399445</v>
      </c>
      <c r="F17" s="23">
        <f t="shared" si="17"/>
        <v>478.7</v>
      </c>
      <c r="G17" s="23">
        <f t="shared" si="18"/>
        <v>260.20000000000005</v>
      </c>
      <c r="H17" s="22">
        <f t="shared" si="1"/>
        <v>54.35554627115104</v>
      </c>
      <c r="I17" s="128">
        <f t="shared" si="2"/>
        <v>172.39999999999998</v>
      </c>
      <c r="J17" s="40">
        <f t="shared" si="3"/>
        <v>223.20000000000002</v>
      </c>
      <c r="K17" s="32">
        <f t="shared" si="4"/>
        <v>129.46635730858472</v>
      </c>
      <c r="L17" s="40">
        <v>149.7</v>
      </c>
      <c r="M17" s="41">
        <v>161.4</v>
      </c>
      <c r="N17" s="32">
        <f t="shared" si="19"/>
        <v>107.81563126252507</v>
      </c>
      <c r="O17" s="40">
        <v>1.7</v>
      </c>
      <c r="P17" s="41">
        <v>0.4</v>
      </c>
      <c r="Q17" s="32">
        <f t="shared" si="5"/>
        <v>23.529411764705884</v>
      </c>
      <c r="R17" s="40">
        <v>4.6</v>
      </c>
      <c r="S17" s="41">
        <v>9.3</v>
      </c>
      <c r="T17" s="32">
        <f t="shared" si="6"/>
        <v>202.17391304347828</v>
      </c>
      <c r="U17" s="40">
        <v>12.9</v>
      </c>
      <c r="V17" s="41">
        <v>38.4</v>
      </c>
      <c r="W17" s="32">
        <f>V17/U17*100</f>
        <v>297.6744186046512</v>
      </c>
      <c r="X17" s="32">
        <v>3.5</v>
      </c>
      <c r="Y17" s="35">
        <v>13.7</v>
      </c>
      <c r="Z17" s="32">
        <f>Y17/X17*100</f>
        <v>391.4285714285714</v>
      </c>
      <c r="AA17" s="128">
        <f>+AD17+AJ17+AM17+AV17+AY17+2.7</f>
        <v>306.3</v>
      </c>
      <c r="AB17" s="128">
        <f>+AE17+AK17+AT17+AN17+AQ17+AW17+AZ17</f>
        <v>37</v>
      </c>
      <c r="AC17" s="32">
        <f>AB17/AA17*100</f>
        <v>12.07966046359778</v>
      </c>
      <c r="AD17" s="40">
        <v>17.4</v>
      </c>
      <c r="AE17" s="41">
        <v>28.8</v>
      </c>
      <c r="AF17" s="36">
        <f>AE17/AD17*100</f>
        <v>165.51724137931038</v>
      </c>
      <c r="AG17" s="40"/>
      <c r="AH17" s="40"/>
      <c r="AI17" s="32"/>
      <c r="AJ17" s="40">
        <v>4.4</v>
      </c>
      <c r="AK17" s="41"/>
      <c r="AL17" s="32">
        <f>AK17/AJ17*100</f>
        <v>0</v>
      </c>
      <c r="AM17" s="40"/>
      <c r="AN17" s="40"/>
      <c r="AO17" s="32"/>
      <c r="AP17" s="32"/>
      <c r="AQ17" s="35">
        <v>1.8</v>
      </c>
      <c r="AR17" s="32"/>
      <c r="AS17" s="32"/>
      <c r="AT17" s="35"/>
      <c r="AU17" s="32"/>
      <c r="AV17" s="32">
        <v>281.8</v>
      </c>
      <c r="AW17" s="35">
        <v>6.4</v>
      </c>
      <c r="AX17" s="32">
        <f>AW17/AV17*100</f>
        <v>2.2711142654364798</v>
      </c>
      <c r="AY17" s="40"/>
      <c r="AZ17" s="41"/>
      <c r="BA17" s="32"/>
      <c r="BB17" s="40">
        <v>671.9</v>
      </c>
      <c r="BC17" s="41">
        <v>1053</v>
      </c>
      <c r="BD17" s="32">
        <f t="shared" si="7"/>
        <v>156.71974996279206</v>
      </c>
      <c r="BE17" s="40">
        <v>565.8</v>
      </c>
      <c r="BF17" s="41">
        <v>583.6</v>
      </c>
      <c r="BG17" s="32">
        <f t="shared" si="8"/>
        <v>103.14598798161896</v>
      </c>
      <c r="BH17" s="32"/>
      <c r="BI17" s="35">
        <v>76.3</v>
      </c>
      <c r="BJ17" s="32"/>
      <c r="BK17" s="39">
        <v>1194</v>
      </c>
      <c r="BL17" s="33">
        <v>1271.8</v>
      </c>
      <c r="BM17" s="32">
        <f t="shared" si="9"/>
        <v>106.51591289782245</v>
      </c>
      <c r="BN17" s="32">
        <v>594.7</v>
      </c>
      <c r="BO17" s="35">
        <v>528.2</v>
      </c>
      <c r="BP17" s="32">
        <f t="shared" si="10"/>
        <v>88.81789137380191</v>
      </c>
      <c r="BQ17" s="32"/>
      <c r="BR17" s="35"/>
      <c r="BS17" s="32"/>
      <c r="BT17" s="32">
        <v>205.9</v>
      </c>
      <c r="BU17" s="35">
        <v>62.6</v>
      </c>
      <c r="BV17" s="32">
        <f t="shared" si="11"/>
        <v>30.40310830500243</v>
      </c>
      <c r="BW17" s="38">
        <v>370</v>
      </c>
      <c r="BX17" s="34">
        <v>246.3</v>
      </c>
      <c r="BY17" s="32">
        <f t="shared" si="12"/>
        <v>66.56756756756758</v>
      </c>
      <c r="BZ17" s="25">
        <v>303.4</v>
      </c>
      <c r="CA17" s="25"/>
      <c r="CB17" s="22">
        <f t="shared" si="13"/>
        <v>0</v>
      </c>
      <c r="CC17" s="26">
        <v>47.4</v>
      </c>
      <c r="CD17" s="26"/>
      <c r="CE17" s="22">
        <f t="shared" si="14"/>
        <v>0</v>
      </c>
      <c r="CF17" s="8"/>
      <c r="CG17" s="8"/>
    </row>
    <row r="18" spans="1:85" ht="30">
      <c r="A18" s="21">
        <v>5</v>
      </c>
      <c r="B18" s="24" t="s">
        <v>19</v>
      </c>
      <c r="C18" s="22">
        <f t="shared" si="15"/>
        <v>1930.4</v>
      </c>
      <c r="D18" s="22">
        <f t="shared" si="16"/>
        <v>957.7</v>
      </c>
      <c r="E18" s="22">
        <f t="shared" si="0"/>
        <v>49.61147948611686</v>
      </c>
      <c r="F18" s="23">
        <f t="shared" si="17"/>
        <v>176.9</v>
      </c>
      <c r="G18" s="23">
        <f t="shared" si="18"/>
        <v>285.40000000000003</v>
      </c>
      <c r="H18" s="22">
        <f t="shared" si="1"/>
        <v>161.33408705483325</v>
      </c>
      <c r="I18" s="128">
        <f>+L18+O18+R18+U18+X18+21.4</f>
        <v>138.9</v>
      </c>
      <c r="J18" s="40">
        <f>+M18+P18+S18+V18+Y18+0.5</f>
        <v>161.20000000000002</v>
      </c>
      <c r="K18" s="32">
        <f t="shared" si="4"/>
        <v>116.05471562275018</v>
      </c>
      <c r="L18" s="40">
        <v>68.7</v>
      </c>
      <c r="M18" s="41">
        <v>83.9</v>
      </c>
      <c r="N18" s="32">
        <f t="shared" si="19"/>
        <v>122.12518195050946</v>
      </c>
      <c r="O18" s="40">
        <v>1.3</v>
      </c>
      <c r="P18" s="41">
        <v>2.8</v>
      </c>
      <c r="Q18" s="32">
        <f t="shared" si="5"/>
        <v>215.3846153846154</v>
      </c>
      <c r="R18" s="40">
        <v>5.1</v>
      </c>
      <c r="S18" s="41">
        <v>10.6</v>
      </c>
      <c r="T18" s="32">
        <f t="shared" si="6"/>
        <v>207.843137254902</v>
      </c>
      <c r="U18" s="40">
        <v>3.7</v>
      </c>
      <c r="V18" s="41">
        <v>59.1</v>
      </c>
      <c r="W18" s="32" t="s">
        <v>58</v>
      </c>
      <c r="X18" s="32">
        <v>38.7</v>
      </c>
      <c r="Y18" s="35">
        <v>4.3</v>
      </c>
      <c r="Z18" s="32">
        <f>Y18/X18*100</f>
        <v>11.11111111111111</v>
      </c>
      <c r="AA18" s="128">
        <f t="shared" si="20"/>
        <v>38</v>
      </c>
      <c r="AB18" s="128">
        <f>+AE18+AK18+AT18+AN18+AQ18+AW18+AZ18</f>
        <v>124.2</v>
      </c>
      <c r="AC18" s="32">
        <f>AB18/AA18*100</f>
        <v>326.8421052631579</v>
      </c>
      <c r="AD18" s="40">
        <v>26.1</v>
      </c>
      <c r="AE18" s="41">
        <v>21.5</v>
      </c>
      <c r="AF18" s="36">
        <f aca="true" t="shared" si="22" ref="AF18:AF24">AE18/AD18*100</f>
        <v>82.37547892720306</v>
      </c>
      <c r="AG18" s="40"/>
      <c r="AH18" s="40"/>
      <c r="AI18" s="32"/>
      <c r="AJ18" s="40">
        <v>11.9</v>
      </c>
      <c r="AK18" s="41">
        <v>5.9</v>
      </c>
      <c r="AL18" s="32">
        <f>AK18/AJ18*100</f>
        <v>49.57983193277311</v>
      </c>
      <c r="AM18" s="40"/>
      <c r="AN18" s="40"/>
      <c r="AO18" s="32"/>
      <c r="AP18" s="32"/>
      <c r="AQ18" s="35">
        <v>4.6</v>
      </c>
      <c r="AR18" s="32"/>
      <c r="AS18" s="32"/>
      <c r="AT18" s="35">
        <v>0.8</v>
      </c>
      <c r="AU18" s="32"/>
      <c r="AV18" s="32"/>
      <c r="AW18" s="35">
        <v>91.4</v>
      </c>
      <c r="AX18" s="32"/>
      <c r="AY18" s="40"/>
      <c r="AZ18" s="41"/>
      <c r="BA18" s="32"/>
      <c r="BB18" s="40">
        <v>1753.5</v>
      </c>
      <c r="BC18" s="41">
        <v>672.3</v>
      </c>
      <c r="BD18" s="32">
        <f t="shared" si="7"/>
        <v>38.3404619332763</v>
      </c>
      <c r="BE18" s="40">
        <v>514.3</v>
      </c>
      <c r="BF18" s="41">
        <v>554.6</v>
      </c>
      <c r="BG18" s="32">
        <f t="shared" si="8"/>
        <v>107.83589344740425</v>
      </c>
      <c r="BH18" s="32"/>
      <c r="BI18" s="35">
        <v>12.3</v>
      </c>
      <c r="BJ18" s="32"/>
      <c r="BK18" s="39">
        <v>761</v>
      </c>
      <c r="BL18" s="33">
        <v>967.8</v>
      </c>
      <c r="BM18" s="32">
        <f t="shared" si="9"/>
        <v>127.17477003942182</v>
      </c>
      <c r="BN18" s="32">
        <v>418.5</v>
      </c>
      <c r="BO18" s="35">
        <v>546.4</v>
      </c>
      <c r="BP18" s="32">
        <f t="shared" si="10"/>
        <v>130.56152927120667</v>
      </c>
      <c r="BQ18" s="32"/>
      <c r="BR18" s="35">
        <v>49.4</v>
      </c>
      <c r="BS18" s="32"/>
      <c r="BT18" s="32">
        <v>179.5</v>
      </c>
      <c r="BU18" s="35">
        <v>82.8</v>
      </c>
      <c r="BV18" s="32">
        <f t="shared" si="11"/>
        <v>46.128133704735376</v>
      </c>
      <c r="BW18" s="39">
        <v>139</v>
      </c>
      <c r="BX18" s="33">
        <v>249.7</v>
      </c>
      <c r="BY18" s="32">
        <f t="shared" si="12"/>
        <v>179.64028776978415</v>
      </c>
      <c r="BZ18" s="26">
        <v>109.8</v>
      </c>
      <c r="CA18" s="26"/>
      <c r="CB18" s="22">
        <f t="shared" si="13"/>
        <v>0</v>
      </c>
      <c r="CC18" s="25">
        <v>28.3</v>
      </c>
      <c r="CD18" s="26"/>
      <c r="CE18" s="22">
        <f t="shared" si="14"/>
        <v>0</v>
      </c>
      <c r="CF18" s="8"/>
      <c r="CG18" s="8"/>
    </row>
    <row r="19" spans="1:85" ht="30">
      <c r="A19" s="21">
        <v>6</v>
      </c>
      <c r="B19" s="24" t="s">
        <v>20</v>
      </c>
      <c r="C19" s="22">
        <f t="shared" si="15"/>
        <v>4663.5</v>
      </c>
      <c r="D19" s="22">
        <f t="shared" si="16"/>
        <v>835.8000000000001</v>
      </c>
      <c r="E19" s="22">
        <f t="shared" si="0"/>
        <v>17.922161466709554</v>
      </c>
      <c r="F19" s="23">
        <f t="shared" si="17"/>
        <v>198.5</v>
      </c>
      <c r="G19" s="23">
        <f t="shared" si="18"/>
        <v>120.6</v>
      </c>
      <c r="H19" s="22">
        <f t="shared" si="1"/>
        <v>60.75566750629723</v>
      </c>
      <c r="I19" s="128">
        <f t="shared" si="2"/>
        <v>149.3</v>
      </c>
      <c r="J19" s="40">
        <f t="shared" si="3"/>
        <v>99.8</v>
      </c>
      <c r="K19" s="32">
        <f t="shared" si="4"/>
        <v>66.84527796383121</v>
      </c>
      <c r="L19" s="40">
        <v>35.6</v>
      </c>
      <c r="M19" s="41">
        <v>57.4</v>
      </c>
      <c r="N19" s="32">
        <f t="shared" si="19"/>
        <v>161.23595505617976</v>
      </c>
      <c r="O19" s="40">
        <v>1</v>
      </c>
      <c r="P19" s="41">
        <v>1</v>
      </c>
      <c r="Q19" s="32">
        <f t="shared" si="5"/>
        <v>100</v>
      </c>
      <c r="R19" s="40">
        <v>3.3</v>
      </c>
      <c r="S19" s="41">
        <v>5.5</v>
      </c>
      <c r="T19" s="32">
        <f t="shared" si="6"/>
        <v>166.66666666666669</v>
      </c>
      <c r="U19" s="40">
        <v>100.6</v>
      </c>
      <c r="V19" s="41">
        <v>25.6</v>
      </c>
      <c r="W19" s="32">
        <f>V19/U19*100</f>
        <v>25.447316103379723</v>
      </c>
      <c r="X19" s="32">
        <v>8.8</v>
      </c>
      <c r="Y19" s="35">
        <v>10.3</v>
      </c>
      <c r="Z19" s="32">
        <f aca="true" t="shared" si="23" ref="Z19:Z25">Y19/X19*100</f>
        <v>117.04545454545455</v>
      </c>
      <c r="AA19" s="128">
        <f t="shared" si="20"/>
        <v>49.2</v>
      </c>
      <c r="AB19" s="128">
        <f>+AE19+AK19+AT19+AN19+AQ19+AW19+AZ19+0.6</f>
        <v>20.800000000000004</v>
      </c>
      <c r="AC19" s="32">
        <f t="shared" si="21"/>
        <v>42.27642276422765</v>
      </c>
      <c r="AD19" s="32">
        <v>18.7</v>
      </c>
      <c r="AE19" s="35">
        <v>9</v>
      </c>
      <c r="AF19" s="36">
        <f t="shared" si="22"/>
        <v>48.12834224598931</v>
      </c>
      <c r="AG19" s="40"/>
      <c r="AH19" s="40"/>
      <c r="AI19" s="32"/>
      <c r="AJ19" s="40">
        <v>2.2</v>
      </c>
      <c r="AK19" s="41"/>
      <c r="AL19" s="32">
        <f>AK19/AJ19*100</f>
        <v>0</v>
      </c>
      <c r="AM19" s="40"/>
      <c r="AN19" s="40"/>
      <c r="AO19" s="32"/>
      <c r="AP19" s="32"/>
      <c r="AQ19" s="35">
        <v>0.8</v>
      </c>
      <c r="AR19" s="32"/>
      <c r="AS19" s="32"/>
      <c r="AT19" s="35"/>
      <c r="AU19" s="32"/>
      <c r="AV19" s="32">
        <v>4.3</v>
      </c>
      <c r="AW19" s="35">
        <v>3.4</v>
      </c>
      <c r="AX19" s="32">
        <f aca="true" t="shared" si="24" ref="AX19:AX25">AW19/AV19*100</f>
        <v>79.06976744186046</v>
      </c>
      <c r="AY19" s="40">
        <v>24</v>
      </c>
      <c r="AZ19" s="41">
        <v>7</v>
      </c>
      <c r="BA19" s="32"/>
      <c r="BB19" s="40">
        <v>4465</v>
      </c>
      <c r="BC19" s="41">
        <v>715.2</v>
      </c>
      <c r="BD19" s="32">
        <f>BC19/BB19*100</f>
        <v>16.01791713325868</v>
      </c>
      <c r="BE19" s="40">
        <v>627.7</v>
      </c>
      <c r="BF19" s="41">
        <v>632.1</v>
      </c>
      <c r="BG19" s="32">
        <f t="shared" si="8"/>
        <v>100.70097180181614</v>
      </c>
      <c r="BH19" s="32"/>
      <c r="BI19" s="35">
        <v>19.3</v>
      </c>
      <c r="BJ19" s="32"/>
      <c r="BK19" s="39">
        <v>4666.2</v>
      </c>
      <c r="BL19" s="33">
        <v>810.6</v>
      </c>
      <c r="BM19" s="32">
        <f t="shared" si="9"/>
        <v>17.37173717371737</v>
      </c>
      <c r="BN19" s="32">
        <v>452.3</v>
      </c>
      <c r="BO19" s="35">
        <v>462.9</v>
      </c>
      <c r="BP19" s="32">
        <f t="shared" si="10"/>
        <v>102.3435772717223</v>
      </c>
      <c r="BQ19" s="32"/>
      <c r="BR19" s="35">
        <v>5.8</v>
      </c>
      <c r="BS19" s="32"/>
      <c r="BT19" s="32">
        <v>279.8</v>
      </c>
      <c r="BU19" s="35">
        <v>43.6</v>
      </c>
      <c r="BV19" s="32">
        <f t="shared" si="11"/>
        <v>15.582558970693352</v>
      </c>
      <c r="BW19" s="39">
        <v>196.5</v>
      </c>
      <c r="BX19" s="33">
        <v>189.2</v>
      </c>
      <c r="BY19" s="32">
        <f t="shared" si="12"/>
        <v>96.28498727735368</v>
      </c>
      <c r="BZ19" s="26">
        <v>137.1</v>
      </c>
      <c r="CA19" s="26"/>
      <c r="CB19" s="22">
        <f t="shared" si="13"/>
        <v>0</v>
      </c>
      <c r="CC19" s="26">
        <v>20.9</v>
      </c>
      <c r="CD19" s="26"/>
      <c r="CE19" s="22">
        <f t="shared" si="14"/>
        <v>0</v>
      </c>
      <c r="CF19" s="8"/>
      <c r="CG19" s="8"/>
    </row>
    <row r="20" spans="1:85" ht="17.25" customHeight="1">
      <c r="A20" s="21">
        <v>7</v>
      </c>
      <c r="B20" s="24" t="s">
        <v>21</v>
      </c>
      <c r="C20" s="22">
        <f t="shared" si="15"/>
        <v>2923.5</v>
      </c>
      <c r="D20" s="22">
        <f t="shared" si="16"/>
        <v>1783.3</v>
      </c>
      <c r="E20" s="22">
        <f t="shared" si="0"/>
        <v>60.99880280485719</v>
      </c>
      <c r="F20" s="23">
        <f t="shared" si="17"/>
        <v>814.7</v>
      </c>
      <c r="G20" s="23">
        <f t="shared" si="18"/>
        <v>844.4</v>
      </c>
      <c r="H20" s="22">
        <f t="shared" si="1"/>
        <v>103.64551368601937</v>
      </c>
      <c r="I20" s="128">
        <f>+L20+O20+R20+U20+X20</f>
        <v>430.5</v>
      </c>
      <c r="J20" s="40">
        <f>+M20+P20+S20+V20+Y20</f>
        <v>372</v>
      </c>
      <c r="K20" s="32">
        <f t="shared" si="4"/>
        <v>86.41114982578398</v>
      </c>
      <c r="L20" s="40">
        <v>230.6</v>
      </c>
      <c r="M20" s="41">
        <v>329.9</v>
      </c>
      <c r="N20" s="32">
        <f t="shared" si="19"/>
        <v>143.0615784908933</v>
      </c>
      <c r="O20" s="40">
        <v>1.7</v>
      </c>
      <c r="P20" s="41">
        <v>4.5</v>
      </c>
      <c r="Q20" s="32" t="s">
        <v>55</v>
      </c>
      <c r="R20" s="40">
        <v>12.4</v>
      </c>
      <c r="S20" s="41">
        <v>19.3</v>
      </c>
      <c r="T20" s="32">
        <f t="shared" si="6"/>
        <v>155.64516129032256</v>
      </c>
      <c r="U20" s="40">
        <v>96.5</v>
      </c>
      <c r="V20" s="41">
        <v>9.8</v>
      </c>
      <c r="W20" s="32">
        <f>V20/U20*100</f>
        <v>10.155440414507773</v>
      </c>
      <c r="X20" s="32">
        <v>89.3</v>
      </c>
      <c r="Y20" s="35">
        <v>8.5</v>
      </c>
      <c r="Z20" s="32">
        <f>Y20/X20*100</f>
        <v>9.518477043673013</v>
      </c>
      <c r="AA20" s="128">
        <f>+AD20+AJ20+AM20+AV20+AY20</f>
        <v>384.20000000000005</v>
      </c>
      <c r="AB20" s="128">
        <f>+AE20+AK20+AT20+AN20+AQ20+AW20+AZ20+11.2</f>
        <v>472.4</v>
      </c>
      <c r="AC20" s="36">
        <f t="shared" si="21"/>
        <v>122.95679333680374</v>
      </c>
      <c r="AD20" s="40">
        <v>243.5</v>
      </c>
      <c r="AE20" s="41">
        <v>185.6</v>
      </c>
      <c r="AF20" s="36">
        <f t="shared" si="22"/>
        <v>76.2217659137577</v>
      </c>
      <c r="AG20" s="40"/>
      <c r="AH20" s="40"/>
      <c r="AI20" s="32"/>
      <c r="AJ20" s="40">
        <v>12.3</v>
      </c>
      <c r="AK20" s="41">
        <v>11</v>
      </c>
      <c r="AL20" s="32">
        <f aca="true" t="shared" si="25" ref="AL20:AL25">AK20/AJ20*100</f>
        <v>89.43089430894308</v>
      </c>
      <c r="AM20" s="40"/>
      <c r="AN20" s="40"/>
      <c r="AO20" s="32"/>
      <c r="AP20" s="32"/>
      <c r="AQ20" s="35"/>
      <c r="AR20" s="32"/>
      <c r="AS20" s="32"/>
      <c r="AT20" s="35">
        <v>3.2</v>
      </c>
      <c r="AU20" s="32"/>
      <c r="AV20" s="32">
        <v>128.4</v>
      </c>
      <c r="AW20" s="35">
        <v>5.5</v>
      </c>
      <c r="AX20" s="32">
        <f t="shared" si="24"/>
        <v>4.283489096573208</v>
      </c>
      <c r="AY20" s="40"/>
      <c r="AZ20" s="41">
        <v>255.9</v>
      </c>
      <c r="BA20" s="32"/>
      <c r="BB20" s="40">
        <v>2108.8</v>
      </c>
      <c r="BC20" s="41">
        <v>938.9</v>
      </c>
      <c r="BD20" s="32">
        <f>BC20/BB20*100</f>
        <v>44.522951441578144</v>
      </c>
      <c r="BE20" s="40">
        <v>454.7</v>
      </c>
      <c r="BF20" s="41">
        <v>447.6</v>
      </c>
      <c r="BG20" s="32">
        <f t="shared" si="8"/>
        <v>98.43853089949418</v>
      </c>
      <c r="BH20" s="32"/>
      <c r="BI20" s="35">
        <v>20.2</v>
      </c>
      <c r="BJ20" s="32"/>
      <c r="BK20" s="38">
        <v>1508.5</v>
      </c>
      <c r="BL20" s="33">
        <v>1779.7</v>
      </c>
      <c r="BM20" s="32">
        <f t="shared" si="9"/>
        <v>117.97812396420287</v>
      </c>
      <c r="BN20" s="32">
        <v>546.8</v>
      </c>
      <c r="BO20" s="35">
        <v>753.9</v>
      </c>
      <c r="BP20" s="32">
        <f t="shared" si="10"/>
        <v>137.87490855888808</v>
      </c>
      <c r="BQ20" s="32">
        <v>78</v>
      </c>
      <c r="BR20" s="35">
        <v>10</v>
      </c>
      <c r="BS20" s="36"/>
      <c r="BT20" s="32">
        <v>448.3</v>
      </c>
      <c r="BU20" s="35">
        <v>74.6</v>
      </c>
      <c r="BV20" s="32">
        <f t="shared" si="11"/>
        <v>16.64064242694624</v>
      </c>
      <c r="BW20" s="39">
        <v>408.6</v>
      </c>
      <c r="BX20" s="33">
        <v>369.7</v>
      </c>
      <c r="BY20" s="32">
        <f t="shared" si="12"/>
        <v>90.47968673519333</v>
      </c>
      <c r="BZ20" s="26">
        <v>301</v>
      </c>
      <c r="CA20" s="29"/>
      <c r="CB20" s="22">
        <f t="shared" si="13"/>
        <v>0</v>
      </c>
      <c r="CC20" s="25">
        <v>86.7</v>
      </c>
      <c r="CD20" s="25"/>
      <c r="CE20" s="22">
        <f t="shared" si="14"/>
        <v>0</v>
      </c>
      <c r="CF20" s="8"/>
      <c r="CG20" s="8"/>
    </row>
    <row r="21" spans="1:85" ht="15">
      <c r="A21" s="21">
        <v>8</v>
      </c>
      <c r="B21" s="24" t="s">
        <v>22</v>
      </c>
      <c r="C21" s="22">
        <f t="shared" si="15"/>
        <v>2877.7</v>
      </c>
      <c r="D21" s="22">
        <f t="shared" si="16"/>
        <v>1021.3000000000001</v>
      </c>
      <c r="E21" s="22">
        <f t="shared" si="0"/>
        <v>35.49014838238872</v>
      </c>
      <c r="F21" s="23">
        <f t="shared" si="17"/>
        <v>120.1</v>
      </c>
      <c r="G21" s="23">
        <f t="shared" si="18"/>
        <v>169.10000000000002</v>
      </c>
      <c r="H21" s="22">
        <f t="shared" si="1"/>
        <v>140.79933388842633</v>
      </c>
      <c r="I21" s="128">
        <f t="shared" si="2"/>
        <v>91.19999999999999</v>
      </c>
      <c r="J21" s="40">
        <f>+M21+P21+S21+V21+Y21</f>
        <v>108.10000000000001</v>
      </c>
      <c r="K21" s="32">
        <f t="shared" si="4"/>
        <v>118.53070175438599</v>
      </c>
      <c r="L21" s="40">
        <v>35.9</v>
      </c>
      <c r="M21" s="41">
        <v>26.2</v>
      </c>
      <c r="N21" s="32">
        <f t="shared" si="19"/>
        <v>72.98050139275766</v>
      </c>
      <c r="O21" s="40">
        <v>0.3</v>
      </c>
      <c r="P21" s="41">
        <v>2.7</v>
      </c>
      <c r="Q21" s="32" t="s">
        <v>56</v>
      </c>
      <c r="R21" s="40">
        <v>4.3</v>
      </c>
      <c r="S21" s="41">
        <v>8.9</v>
      </c>
      <c r="T21" s="32">
        <f t="shared" si="6"/>
        <v>206.97674418604652</v>
      </c>
      <c r="U21" s="40">
        <v>38.8</v>
      </c>
      <c r="V21" s="41">
        <v>64.9</v>
      </c>
      <c r="W21" s="32">
        <f>V21/U21*100</f>
        <v>167.26804123711344</v>
      </c>
      <c r="X21" s="32">
        <v>11.9</v>
      </c>
      <c r="Y21" s="35">
        <v>5.4</v>
      </c>
      <c r="Z21" s="32">
        <f>Y21/X21*100</f>
        <v>45.378151260504204</v>
      </c>
      <c r="AA21" s="128">
        <f>+AD21+AJ21+AM21+AV21+AY21</f>
        <v>28.9</v>
      </c>
      <c r="AB21" s="128">
        <f>+AE21+AK21+AT21+AN21+AQ21+AW21+AZ21+0.4</f>
        <v>61</v>
      </c>
      <c r="AC21" s="32">
        <f t="shared" si="21"/>
        <v>211.0726643598616</v>
      </c>
      <c r="AD21" s="40">
        <v>11.6</v>
      </c>
      <c r="AE21" s="41">
        <v>9.9</v>
      </c>
      <c r="AF21" s="36">
        <f t="shared" si="22"/>
        <v>85.3448275862069</v>
      </c>
      <c r="AG21" s="40"/>
      <c r="AH21" s="40"/>
      <c r="AI21" s="32"/>
      <c r="AJ21" s="40">
        <v>1.5</v>
      </c>
      <c r="AK21" s="41">
        <v>17.5</v>
      </c>
      <c r="AL21" s="32" t="s">
        <v>60</v>
      </c>
      <c r="AM21" s="40">
        <v>1.2</v>
      </c>
      <c r="AN21" s="41">
        <v>1</v>
      </c>
      <c r="AO21" s="32">
        <f>AN21/AM21*100</f>
        <v>83.33333333333334</v>
      </c>
      <c r="AP21" s="32"/>
      <c r="AQ21" s="35">
        <v>1.1</v>
      </c>
      <c r="AR21" s="32"/>
      <c r="AS21" s="32"/>
      <c r="AT21" s="35">
        <v>31.1</v>
      </c>
      <c r="AU21" s="32"/>
      <c r="AV21" s="32">
        <v>14.6</v>
      </c>
      <c r="AW21" s="35"/>
      <c r="AX21" s="32">
        <f t="shared" si="24"/>
        <v>0</v>
      </c>
      <c r="AY21" s="40"/>
      <c r="AZ21" s="41"/>
      <c r="BA21" s="32"/>
      <c r="BB21" s="40">
        <v>2757.6</v>
      </c>
      <c r="BC21" s="41">
        <v>852.2</v>
      </c>
      <c r="BD21" s="32">
        <f t="shared" si="7"/>
        <v>30.90368436321439</v>
      </c>
      <c r="BE21" s="40">
        <v>704.7</v>
      </c>
      <c r="BF21" s="41">
        <v>742.9</v>
      </c>
      <c r="BG21" s="32">
        <f t="shared" si="8"/>
        <v>105.420746416915</v>
      </c>
      <c r="BH21" s="32"/>
      <c r="BI21" s="35">
        <v>49.5</v>
      </c>
      <c r="BJ21" s="32"/>
      <c r="BK21" s="39">
        <v>910.4</v>
      </c>
      <c r="BL21" s="33">
        <v>1008</v>
      </c>
      <c r="BM21" s="32">
        <f t="shared" si="9"/>
        <v>110.72056239015818</v>
      </c>
      <c r="BN21" s="32">
        <v>379.2</v>
      </c>
      <c r="BO21" s="35">
        <v>557.7</v>
      </c>
      <c r="BP21" s="32">
        <f t="shared" si="10"/>
        <v>147.0727848101266</v>
      </c>
      <c r="BQ21" s="32">
        <v>20.4</v>
      </c>
      <c r="BR21" s="35"/>
      <c r="BS21" s="32"/>
      <c r="BT21" s="32">
        <v>176</v>
      </c>
      <c r="BU21" s="35">
        <v>35.1</v>
      </c>
      <c r="BV21" s="32">
        <f t="shared" si="11"/>
        <v>19.943181818181817</v>
      </c>
      <c r="BW21" s="39">
        <v>307.1</v>
      </c>
      <c r="BX21" s="33">
        <v>366.2</v>
      </c>
      <c r="BY21" s="32">
        <f t="shared" si="12"/>
        <v>119.24454575056984</v>
      </c>
      <c r="BZ21" s="26">
        <v>202.6</v>
      </c>
      <c r="CA21" s="26"/>
      <c r="CB21" s="22">
        <f t="shared" si="13"/>
        <v>0</v>
      </c>
      <c r="CC21" s="26">
        <v>98.8</v>
      </c>
      <c r="CD21" s="26"/>
      <c r="CE21" s="22">
        <f t="shared" si="14"/>
        <v>0</v>
      </c>
      <c r="CF21" s="8"/>
      <c r="CG21" s="8"/>
    </row>
    <row r="22" spans="1:85" ht="15">
      <c r="A22" s="21">
        <v>9</v>
      </c>
      <c r="B22" s="24" t="s">
        <v>23</v>
      </c>
      <c r="C22" s="22">
        <f t="shared" si="15"/>
        <v>1711.3000000000002</v>
      </c>
      <c r="D22" s="22">
        <f t="shared" si="16"/>
        <v>1068.2</v>
      </c>
      <c r="E22" s="22">
        <f t="shared" si="0"/>
        <v>62.42038216560509</v>
      </c>
      <c r="F22" s="23">
        <f t="shared" si="17"/>
        <v>701.7</v>
      </c>
      <c r="G22" s="23">
        <f t="shared" si="18"/>
        <v>238.20000000000002</v>
      </c>
      <c r="H22" s="22">
        <f t="shared" si="1"/>
        <v>33.94613082513895</v>
      </c>
      <c r="I22" s="128">
        <f>+L22+O22+R22+U22+X22-11</f>
        <v>149</v>
      </c>
      <c r="J22" s="40">
        <f>+M22+P22+S22+V22+Y22</f>
        <v>184.9</v>
      </c>
      <c r="K22" s="32">
        <f t="shared" si="4"/>
        <v>124.09395973154362</v>
      </c>
      <c r="L22" s="40">
        <v>51.6</v>
      </c>
      <c r="M22" s="41">
        <v>67.7</v>
      </c>
      <c r="N22" s="32">
        <f t="shared" si="19"/>
        <v>131.2015503875969</v>
      </c>
      <c r="O22" s="40">
        <v>4.5</v>
      </c>
      <c r="P22" s="41">
        <v>4</v>
      </c>
      <c r="Q22" s="32">
        <f>P22/O22*100</f>
        <v>88.88888888888889</v>
      </c>
      <c r="R22" s="40">
        <v>7.8</v>
      </c>
      <c r="S22" s="41">
        <v>23.1</v>
      </c>
      <c r="T22" s="32">
        <f t="shared" si="6"/>
        <v>296.1538461538462</v>
      </c>
      <c r="U22" s="40">
        <v>13.1</v>
      </c>
      <c r="V22" s="41">
        <v>83</v>
      </c>
      <c r="W22" s="36" t="s">
        <v>59</v>
      </c>
      <c r="X22" s="32">
        <v>83</v>
      </c>
      <c r="Y22" s="35">
        <v>7.1</v>
      </c>
      <c r="Z22" s="32">
        <f>Y22/X22*100</f>
        <v>8.55421686746988</v>
      </c>
      <c r="AA22" s="128">
        <f t="shared" si="20"/>
        <v>552.7</v>
      </c>
      <c r="AB22" s="128">
        <f>+AE22+AK22+AT22+AN22+AQ22+AW22+AZ22</f>
        <v>53.300000000000004</v>
      </c>
      <c r="AC22" s="32">
        <f>AB22/AA22*100</f>
        <v>9.643567939207527</v>
      </c>
      <c r="AD22" s="40">
        <v>197.8</v>
      </c>
      <c r="AE22" s="41">
        <v>47.7</v>
      </c>
      <c r="AF22" s="36">
        <f t="shared" si="22"/>
        <v>24.115267947421636</v>
      </c>
      <c r="AG22" s="40"/>
      <c r="AH22" s="40"/>
      <c r="AI22" s="32"/>
      <c r="AJ22" s="40">
        <v>5.1</v>
      </c>
      <c r="AK22" s="41"/>
      <c r="AL22" s="32">
        <f t="shared" si="25"/>
        <v>0</v>
      </c>
      <c r="AM22" s="40"/>
      <c r="AN22" s="40"/>
      <c r="AO22" s="32"/>
      <c r="AP22" s="32"/>
      <c r="AQ22" s="35">
        <v>1</v>
      </c>
      <c r="AR22" s="32"/>
      <c r="AS22" s="32"/>
      <c r="AT22" s="35"/>
      <c r="AU22" s="32"/>
      <c r="AV22" s="32">
        <v>349.8</v>
      </c>
      <c r="AW22" s="35">
        <v>4.6</v>
      </c>
      <c r="AX22" s="32">
        <f t="shared" si="24"/>
        <v>1.3150371640937677</v>
      </c>
      <c r="AY22" s="40"/>
      <c r="AZ22" s="41"/>
      <c r="BA22" s="32"/>
      <c r="BB22" s="40">
        <v>1009.6</v>
      </c>
      <c r="BC22" s="41">
        <v>830</v>
      </c>
      <c r="BD22" s="32">
        <f t="shared" si="7"/>
        <v>82.2107765451664</v>
      </c>
      <c r="BE22" s="40">
        <v>506.9</v>
      </c>
      <c r="BF22" s="41">
        <v>687.4</v>
      </c>
      <c r="BG22" s="32">
        <f t="shared" si="8"/>
        <v>135.60860130203196</v>
      </c>
      <c r="BH22" s="32"/>
      <c r="BI22" s="35">
        <v>29.3</v>
      </c>
      <c r="BJ22" s="32"/>
      <c r="BK22" s="39">
        <v>1276.2</v>
      </c>
      <c r="BL22" s="33">
        <v>1137.8</v>
      </c>
      <c r="BM22" s="32">
        <f t="shared" si="9"/>
        <v>89.15530481115812</v>
      </c>
      <c r="BN22" s="32">
        <v>554.1</v>
      </c>
      <c r="BO22" s="35">
        <v>552.7</v>
      </c>
      <c r="BP22" s="32">
        <f t="shared" si="10"/>
        <v>99.74733802562716</v>
      </c>
      <c r="BQ22" s="32"/>
      <c r="BR22" s="35">
        <v>56.7</v>
      </c>
      <c r="BS22" s="32"/>
      <c r="BT22" s="32">
        <v>210</v>
      </c>
      <c r="BU22" s="35">
        <v>60.3</v>
      </c>
      <c r="BV22" s="32">
        <f t="shared" si="11"/>
        <v>28.714285714285715</v>
      </c>
      <c r="BW22" s="39">
        <v>357.4</v>
      </c>
      <c r="BX22" s="33">
        <v>417.8</v>
      </c>
      <c r="BY22" s="32">
        <f t="shared" si="12"/>
        <v>116.89983212087299</v>
      </c>
      <c r="BZ22" s="26">
        <v>268.3</v>
      </c>
      <c r="CA22" s="26"/>
      <c r="CB22" s="22">
        <f t="shared" si="13"/>
        <v>0</v>
      </c>
      <c r="CC22" s="26">
        <v>34.4</v>
      </c>
      <c r="CD22" s="26"/>
      <c r="CE22" s="22">
        <f t="shared" si="14"/>
        <v>0</v>
      </c>
      <c r="CF22" s="8"/>
      <c r="CG22" s="8"/>
    </row>
    <row r="23" spans="1:85" ht="16.5" customHeight="1">
      <c r="A23" s="21">
        <v>10</v>
      </c>
      <c r="B23" s="24" t="s">
        <v>24</v>
      </c>
      <c r="C23" s="22">
        <f t="shared" si="15"/>
        <v>3439.1000000000004</v>
      </c>
      <c r="D23" s="22">
        <f t="shared" si="16"/>
        <v>1329.1999999999998</v>
      </c>
      <c r="E23" s="22">
        <f t="shared" si="0"/>
        <v>38.649646709895016</v>
      </c>
      <c r="F23" s="23">
        <f t="shared" si="17"/>
        <v>1015.3</v>
      </c>
      <c r="G23" s="23">
        <f t="shared" si="18"/>
        <v>613.8</v>
      </c>
      <c r="H23" s="22">
        <f t="shared" si="1"/>
        <v>60.45503791982665</v>
      </c>
      <c r="I23" s="128">
        <f>+L23+O23+R23+U23+X23</f>
        <v>217.89999999999998</v>
      </c>
      <c r="J23" s="40">
        <f>+M23+P23+S23+V23+Y23</f>
        <v>280.6</v>
      </c>
      <c r="K23" s="32">
        <f t="shared" si="4"/>
        <v>128.77466727856816</v>
      </c>
      <c r="L23" s="40">
        <v>105.5</v>
      </c>
      <c r="M23" s="41">
        <v>110.1</v>
      </c>
      <c r="N23" s="32">
        <f t="shared" si="19"/>
        <v>104.36018957345972</v>
      </c>
      <c r="O23" s="40">
        <v>1.9</v>
      </c>
      <c r="P23" s="41">
        <v>0</v>
      </c>
      <c r="Q23" s="32">
        <f>P23/O23*100</f>
        <v>0</v>
      </c>
      <c r="R23" s="40">
        <v>9.2</v>
      </c>
      <c r="S23" s="41">
        <v>27.8</v>
      </c>
      <c r="T23" s="32" t="s">
        <v>57</v>
      </c>
      <c r="U23" s="40">
        <v>88.1</v>
      </c>
      <c r="V23" s="41">
        <v>137.3</v>
      </c>
      <c r="W23" s="32">
        <f>V23/U23*100</f>
        <v>155.8456299659478</v>
      </c>
      <c r="X23" s="32">
        <v>13.2</v>
      </c>
      <c r="Y23" s="35">
        <v>5.4</v>
      </c>
      <c r="Z23" s="32">
        <f t="shared" si="23"/>
        <v>40.909090909090914</v>
      </c>
      <c r="AA23" s="128">
        <f>+AD23+AJ23+AM23+AV23+AY23-3.2</f>
        <v>797.4</v>
      </c>
      <c r="AB23" s="128">
        <f>+AE23+AK23+AT23+AN23+AQ23+AW23+AZ23</f>
        <v>333.2</v>
      </c>
      <c r="AC23" s="32">
        <f t="shared" si="21"/>
        <v>41.7858038625533</v>
      </c>
      <c r="AD23" s="40">
        <v>54.8</v>
      </c>
      <c r="AE23" s="41">
        <v>43.8</v>
      </c>
      <c r="AF23" s="36">
        <f t="shared" si="22"/>
        <v>79.92700729927007</v>
      </c>
      <c r="AG23" s="40"/>
      <c r="AH23" s="40"/>
      <c r="AI23" s="32"/>
      <c r="AJ23" s="40">
        <v>6.1</v>
      </c>
      <c r="AK23" s="41">
        <v>8.9</v>
      </c>
      <c r="AL23" s="32">
        <f t="shared" si="25"/>
        <v>145.9016393442623</v>
      </c>
      <c r="AM23" s="40"/>
      <c r="AN23" s="40"/>
      <c r="AO23" s="32"/>
      <c r="AP23" s="32"/>
      <c r="AQ23" s="35">
        <v>3.8</v>
      </c>
      <c r="AR23" s="32"/>
      <c r="AS23" s="32"/>
      <c r="AT23" s="35">
        <v>31</v>
      </c>
      <c r="AU23" s="32"/>
      <c r="AV23" s="32">
        <v>739.7</v>
      </c>
      <c r="AW23" s="35">
        <v>245.7</v>
      </c>
      <c r="AX23" s="32">
        <f t="shared" si="24"/>
        <v>33.21616871704745</v>
      </c>
      <c r="AY23" s="40"/>
      <c r="AZ23" s="41"/>
      <c r="BA23" s="32"/>
      <c r="BB23" s="40">
        <v>2423.8</v>
      </c>
      <c r="BC23" s="41">
        <v>715.4</v>
      </c>
      <c r="BD23" s="32">
        <f t="shared" si="7"/>
        <v>29.515636603680168</v>
      </c>
      <c r="BE23" s="40">
        <v>505.4</v>
      </c>
      <c r="BF23" s="41">
        <v>500</v>
      </c>
      <c r="BG23" s="32">
        <f t="shared" si="8"/>
        <v>98.93153937475267</v>
      </c>
      <c r="BH23" s="32"/>
      <c r="BI23" s="35">
        <v>93.7</v>
      </c>
      <c r="BJ23" s="32"/>
      <c r="BK23" s="39">
        <v>1938.3</v>
      </c>
      <c r="BL23" s="33">
        <v>1154.8</v>
      </c>
      <c r="BM23" s="32">
        <f t="shared" si="9"/>
        <v>59.577980704741265</v>
      </c>
      <c r="BN23" s="32">
        <v>517.6</v>
      </c>
      <c r="BO23" s="35">
        <v>537.5</v>
      </c>
      <c r="BP23" s="32">
        <f t="shared" si="10"/>
        <v>103.84466769706337</v>
      </c>
      <c r="BQ23" s="32"/>
      <c r="BR23" s="35">
        <v>66.3</v>
      </c>
      <c r="BS23" s="32"/>
      <c r="BT23" s="32">
        <v>141.8</v>
      </c>
      <c r="BU23" s="35">
        <v>113.2</v>
      </c>
      <c r="BV23" s="32">
        <f t="shared" si="11"/>
        <v>79.83074753173483</v>
      </c>
      <c r="BW23" s="39">
        <v>1246.1</v>
      </c>
      <c r="BX23" s="33">
        <v>355.3</v>
      </c>
      <c r="BY23" s="32">
        <f t="shared" si="12"/>
        <v>28.51296043656208</v>
      </c>
      <c r="BZ23" s="26">
        <v>210.5</v>
      </c>
      <c r="CA23" s="26"/>
      <c r="CB23" s="22">
        <f t="shared" si="13"/>
        <v>0</v>
      </c>
      <c r="CC23" s="25">
        <v>27</v>
      </c>
      <c r="CD23" s="26"/>
      <c r="CE23" s="22">
        <f t="shared" si="14"/>
        <v>0</v>
      </c>
      <c r="CF23" s="8"/>
      <c r="CG23" s="8"/>
    </row>
    <row r="24" spans="1:85" ht="19.5" customHeight="1">
      <c r="A24" s="21">
        <v>11</v>
      </c>
      <c r="B24" s="24" t="s">
        <v>25</v>
      </c>
      <c r="C24" s="22">
        <f t="shared" si="15"/>
        <v>1985.4</v>
      </c>
      <c r="D24" s="22">
        <f t="shared" si="16"/>
        <v>1960.3</v>
      </c>
      <c r="E24" s="22">
        <f t="shared" si="0"/>
        <v>98.73577112924346</v>
      </c>
      <c r="F24" s="23">
        <f t="shared" si="17"/>
        <v>253.7</v>
      </c>
      <c r="G24" s="23">
        <f t="shared" si="18"/>
        <v>275.3</v>
      </c>
      <c r="H24" s="22">
        <f t="shared" si="1"/>
        <v>108.51399290500592</v>
      </c>
      <c r="I24" s="128">
        <f>+L24+O24+R24+U24+X24</f>
        <v>144</v>
      </c>
      <c r="J24" s="40">
        <f>+M24+P24+S24+V24+Y24</f>
        <v>196.70000000000002</v>
      </c>
      <c r="K24" s="32">
        <f t="shared" si="4"/>
        <v>136.59722222222223</v>
      </c>
      <c r="L24" s="40">
        <v>67.5</v>
      </c>
      <c r="M24" s="41">
        <v>78.8</v>
      </c>
      <c r="N24" s="32">
        <f t="shared" si="19"/>
        <v>116.74074074074075</v>
      </c>
      <c r="O24" s="40">
        <v>0.3</v>
      </c>
      <c r="P24" s="41">
        <v>1.2</v>
      </c>
      <c r="Q24" s="32">
        <f>P24/O24*100</f>
        <v>400</v>
      </c>
      <c r="R24" s="40">
        <v>11.7</v>
      </c>
      <c r="S24" s="41">
        <v>35.2</v>
      </c>
      <c r="T24" s="32">
        <f t="shared" si="6"/>
        <v>300.8547008547009</v>
      </c>
      <c r="U24" s="40">
        <v>14.4</v>
      </c>
      <c r="V24" s="41">
        <v>70.4</v>
      </c>
      <c r="W24" s="32">
        <f>V24/U24*100</f>
        <v>488.8888888888889</v>
      </c>
      <c r="X24" s="32">
        <v>50.1</v>
      </c>
      <c r="Y24" s="35">
        <v>11.1</v>
      </c>
      <c r="Z24" s="32">
        <f>Y24/X24*100</f>
        <v>22.15568862275449</v>
      </c>
      <c r="AA24" s="128">
        <f t="shared" si="20"/>
        <v>109.7</v>
      </c>
      <c r="AB24" s="128">
        <f>+AE24+AK24+AT24+AN24+AQ24+AW24+AZ24</f>
        <v>78.60000000000001</v>
      </c>
      <c r="AC24" s="32">
        <f t="shared" si="21"/>
        <v>71.64995442114859</v>
      </c>
      <c r="AD24" s="40">
        <v>69.4</v>
      </c>
      <c r="AE24" s="41">
        <v>51.8</v>
      </c>
      <c r="AF24" s="32">
        <f t="shared" si="22"/>
        <v>74.63976945244956</v>
      </c>
      <c r="AG24" s="40"/>
      <c r="AH24" s="40"/>
      <c r="AI24" s="32"/>
      <c r="AJ24" s="40">
        <v>12.8</v>
      </c>
      <c r="AK24" s="41">
        <v>19.1</v>
      </c>
      <c r="AL24" s="32">
        <f t="shared" si="25"/>
        <v>149.21875</v>
      </c>
      <c r="AM24" s="40"/>
      <c r="AN24" s="40"/>
      <c r="AO24" s="32"/>
      <c r="AP24" s="32"/>
      <c r="AQ24" s="35">
        <v>2.8</v>
      </c>
      <c r="AR24" s="32"/>
      <c r="AS24" s="32"/>
      <c r="AT24" s="35"/>
      <c r="AU24" s="32"/>
      <c r="AV24" s="32">
        <v>27.5</v>
      </c>
      <c r="AW24" s="35">
        <v>4.9</v>
      </c>
      <c r="AX24" s="32">
        <f t="shared" si="24"/>
        <v>17.81818181818182</v>
      </c>
      <c r="AY24" s="32"/>
      <c r="AZ24" s="35"/>
      <c r="BA24" s="32"/>
      <c r="BB24" s="40">
        <v>1731.7</v>
      </c>
      <c r="BC24" s="41">
        <v>1685</v>
      </c>
      <c r="BD24" s="32">
        <f t="shared" si="7"/>
        <v>97.30322804180862</v>
      </c>
      <c r="BE24" s="40">
        <v>685.3</v>
      </c>
      <c r="BF24" s="41">
        <v>1529.8</v>
      </c>
      <c r="BG24" s="32">
        <f t="shared" si="8"/>
        <v>223.23070188238728</v>
      </c>
      <c r="BH24" s="32"/>
      <c r="BI24" s="35">
        <v>45.9</v>
      </c>
      <c r="BJ24" s="32"/>
      <c r="BK24" s="38">
        <v>1186.5</v>
      </c>
      <c r="BL24" s="34">
        <v>1215</v>
      </c>
      <c r="BM24" s="32">
        <f t="shared" si="9"/>
        <v>102.40202275600505</v>
      </c>
      <c r="BN24" s="129">
        <v>510.2</v>
      </c>
      <c r="BO24" s="37">
        <v>584</v>
      </c>
      <c r="BP24" s="32">
        <f t="shared" si="10"/>
        <v>114.46491571932576</v>
      </c>
      <c r="BQ24" s="32"/>
      <c r="BR24" s="35">
        <v>70.6</v>
      </c>
      <c r="BS24" s="36"/>
      <c r="BT24" s="32">
        <v>224.5</v>
      </c>
      <c r="BU24" s="35">
        <v>138.8</v>
      </c>
      <c r="BV24" s="32">
        <f t="shared" si="11"/>
        <v>61.82628062360802</v>
      </c>
      <c r="BW24" s="39">
        <v>424.4</v>
      </c>
      <c r="BX24" s="33">
        <v>359.4</v>
      </c>
      <c r="BY24" s="32">
        <f t="shared" si="12"/>
        <v>84.68426013195098</v>
      </c>
      <c r="BZ24" s="26">
        <v>220.4</v>
      </c>
      <c r="CA24" s="26"/>
      <c r="CB24" s="22">
        <f t="shared" si="13"/>
        <v>0</v>
      </c>
      <c r="CC24" s="25">
        <v>203.2</v>
      </c>
      <c r="CD24" s="25"/>
      <c r="CE24" s="22">
        <f t="shared" si="14"/>
        <v>0</v>
      </c>
      <c r="CF24" s="8"/>
      <c r="CG24" s="8"/>
    </row>
    <row r="25" spans="1:85" s="3" customFormat="1" ht="24.75" customHeight="1">
      <c r="A25" s="64" t="s">
        <v>26</v>
      </c>
      <c r="B25" s="64"/>
      <c r="C25" s="22">
        <f>SUM(C14:C24)</f>
        <v>25855.699999999997</v>
      </c>
      <c r="D25" s="22">
        <f>SUM(D14:D24)</f>
        <v>13867.899999999998</v>
      </c>
      <c r="E25" s="22">
        <f t="shared" si="0"/>
        <v>53.63575536535464</v>
      </c>
      <c r="F25" s="22">
        <f>SUM(F14:F24)</f>
        <v>4440.2</v>
      </c>
      <c r="G25" s="22">
        <f>SUM(G14:G24)</f>
        <v>4235.1</v>
      </c>
      <c r="H25" s="22">
        <f>G25/F25*100</f>
        <v>95.38083870095943</v>
      </c>
      <c r="I25" s="32">
        <f>SUM(I14:I24)</f>
        <v>1875.3000000000002</v>
      </c>
      <c r="J25" s="32">
        <f>SUM(J14:J24)</f>
        <v>2149.2999999999997</v>
      </c>
      <c r="K25" s="32">
        <f>J25/I25*100</f>
        <v>114.61099557404147</v>
      </c>
      <c r="L25" s="32">
        <f>SUM(L14:L24)</f>
        <v>868.6</v>
      </c>
      <c r="M25" s="32">
        <f>SUM(M14:M24)</f>
        <v>1106.8999999999999</v>
      </c>
      <c r="N25" s="32">
        <f>M25/L25*100</f>
        <v>127.43495279760533</v>
      </c>
      <c r="O25" s="32">
        <f>SUM(O14:O24)</f>
        <v>24.8</v>
      </c>
      <c r="P25" s="32">
        <f>SUM(P14:P24)</f>
        <v>23.599999999999998</v>
      </c>
      <c r="Q25" s="32">
        <f>P25/O25*100</f>
        <v>95.16129032258064</v>
      </c>
      <c r="R25" s="32">
        <f>SUM(R14:R24)</f>
        <v>74.1</v>
      </c>
      <c r="S25" s="32">
        <f>SUM(S14:S24)</f>
        <v>167.3</v>
      </c>
      <c r="T25" s="32">
        <f>S25/R25*100</f>
        <v>225.77597840755737</v>
      </c>
      <c r="U25" s="32">
        <f>SUM(U14:U24)</f>
        <v>476.1</v>
      </c>
      <c r="V25" s="32">
        <f>SUM(V14:V24)</f>
        <v>769.1999999999999</v>
      </c>
      <c r="W25" s="32">
        <f>V25/U25*100</f>
        <v>161.56269691241334</v>
      </c>
      <c r="X25" s="32">
        <f>SUM(X14:X24)</f>
        <v>421.3</v>
      </c>
      <c r="Y25" s="32">
        <f>SUM(Y14:Y24)</f>
        <v>81.8</v>
      </c>
      <c r="Z25" s="32">
        <f t="shared" si="23"/>
        <v>19.416093045335863</v>
      </c>
      <c r="AA25" s="32">
        <f>SUM(AA14:AA24)</f>
        <v>2564.9</v>
      </c>
      <c r="AB25" s="32">
        <f>SUM(AB14:AB24)</f>
        <v>2085.7999999999997</v>
      </c>
      <c r="AC25" s="32">
        <f t="shared" si="21"/>
        <v>81.32090919723964</v>
      </c>
      <c r="AD25" s="32">
        <f>SUM(AD14:AD24)</f>
        <v>876.4999999999999</v>
      </c>
      <c r="AE25" s="32">
        <f>SUM(AE14:AE24)</f>
        <v>511.8</v>
      </c>
      <c r="AF25" s="32">
        <f>AE25/AD25*100</f>
        <v>58.391329150028525</v>
      </c>
      <c r="AG25" s="32">
        <f>SUM(AG14:AG24)</f>
        <v>0</v>
      </c>
      <c r="AH25" s="32">
        <f>SUM(AH14:AH24)</f>
        <v>0</v>
      </c>
      <c r="AI25" s="32">
        <v>0</v>
      </c>
      <c r="AJ25" s="32">
        <f>SUM(AJ14:AJ24)</f>
        <v>62.60000000000001</v>
      </c>
      <c r="AK25" s="32">
        <f>SUM(AK14:AK24)</f>
        <v>68.4</v>
      </c>
      <c r="AL25" s="32">
        <f t="shared" si="25"/>
        <v>109.26517571884983</v>
      </c>
      <c r="AM25" s="32">
        <f>SUM(AM14:AM24)</f>
        <v>1.2</v>
      </c>
      <c r="AN25" s="32">
        <f>SUM(AN14:AN24)</f>
        <v>1</v>
      </c>
      <c r="AO25" s="32">
        <f>AN25/AM25*100</f>
        <v>83.33333333333334</v>
      </c>
      <c r="AP25" s="32">
        <f>SUM(AP14:AP24)</f>
        <v>0</v>
      </c>
      <c r="AQ25" s="32">
        <f>SUM(AQ14:AQ24)</f>
        <v>36.8</v>
      </c>
      <c r="AR25" s="32" t="e">
        <f>AQ25/AP25*100</f>
        <v>#DIV/0!</v>
      </c>
      <c r="AS25" s="32">
        <f>SUM(AS14:AS24)</f>
        <v>0</v>
      </c>
      <c r="AT25" s="32">
        <f>SUM(AT14:AT24)</f>
        <v>72.2</v>
      </c>
      <c r="AU25" s="32" t="e">
        <f>AT25/AS25*100</f>
        <v>#DIV/0!</v>
      </c>
      <c r="AV25" s="32">
        <f>SUM(AV14:AV24)</f>
        <v>1556</v>
      </c>
      <c r="AW25" s="32">
        <f>SUM(AW14:AW24)</f>
        <v>1117.6000000000001</v>
      </c>
      <c r="AX25" s="32">
        <f t="shared" si="24"/>
        <v>71.82519280205656</v>
      </c>
      <c r="AY25" s="32">
        <f>SUM(AY14:AY24)</f>
        <v>69.1</v>
      </c>
      <c r="AZ25" s="32">
        <f>SUM(AZ14:AZ24)</f>
        <v>262.9</v>
      </c>
      <c r="BA25" s="32">
        <f>AZ25/AY25*100</f>
        <v>380.4630969609262</v>
      </c>
      <c r="BB25" s="32">
        <f>SUM(BB14:BB24)</f>
        <v>21415.5</v>
      </c>
      <c r="BC25" s="32">
        <f>SUM(BC14:BC24)</f>
        <v>9632.8</v>
      </c>
      <c r="BD25" s="32">
        <f>BC25/BB25*100</f>
        <v>44.98050477457915</v>
      </c>
      <c r="BE25" s="32">
        <f>SUM(BE14:BE24)</f>
        <v>6580.799999999999</v>
      </c>
      <c r="BF25" s="32">
        <f>SUM(BF14:BF24)</f>
        <v>7497.7</v>
      </c>
      <c r="BG25" s="32">
        <f>BF25/BE25*100</f>
        <v>113.9329564794554</v>
      </c>
      <c r="BH25" s="32">
        <f>SUM(BH14:BH24)</f>
        <v>0</v>
      </c>
      <c r="BI25" s="32">
        <f>SUM(BI14:BI24)</f>
        <v>419.79999999999995</v>
      </c>
      <c r="BJ25" s="32" t="e">
        <f>BI25/BH25*100</f>
        <v>#DIV/0!</v>
      </c>
      <c r="BK25" s="32">
        <f>SUM(BK14:BK24)</f>
        <v>16438.3</v>
      </c>
      <c r="BL25" s="32">
        <f>SUM(BL14:BL24)</f>
        <v>12691.899999999998</v>
      </c>
      <c r="BM25" s="32">
        <f>BL25/BK25*100</f>
        <v>77.20932213185061</v>
      </c>
      <c r="BN25" s="32">
        <f>SUM(BN14:BN24)</f>
        <v>5365.400000000001</v>
      </c>
      <c r="BO25" s="32">
        <f>SUM(BO14:BO24)</f>
        <v>6341.5</v>
      </c>
      <c r="BP25" s="32">
        <f>BO25/BN25*100</f>
        <v>118.19249263801393</v>
      </c>
      <c r="BQ25" s="32">
        <f>SUM(BQ14:BQ24)</f>
        <v>131.9</v>
      </c>
      <c r="BR25" s="32">
        <f>SUM(BR14:BR24)</f>
        <v>380.1</v>
      </c>
      <c r="BS25" s="32">
        <f>BR25/BQ25*100</f>
        <v>288.17285822592874</v>
      </c>
      <c r="BT25" s="32">
        <f>SUM(BT14:BT24)</f>
        <v>2373.4</v>
      </c>
      <c r="BU25" s="32">
        <f>SUM(BU14:BU24)</f>
        <v>952.5</v>
      </c>
      <c r="BV25" s="32">
        <f>BU25/BT25*100</f>
        <v>40.13229965450408</v>
      </c>
      <c r="BW25" s="32">
        <f>SUM(BW14:BW24)</f>
        <v>4428.799999999999</v>
      </c>
      <c r="BX25" s="32">
        <f>SUM(BX14:BX24)</f>
        <v>3502.9000000000005</v>
      </c>
      <c r="BY25" s="32">
        <f>BX25/BW25*100</f>
        <v>79.09365968208095</v>
      </c>
      <c r="BZ25" s="32">
        <f>SUM(BZ14:BZ24)</f>
        <v>2395.7999999999997</v>
      </c>
      <c r="CA25" s="22">
        <f>SUM(CA14:CA24)</f>
        <v>0</v>
      </c>
      <c r="CB25" s="22">
        <f>CA25/BZ25*100</f>
        <v>0</v>
      </c>
      <c r="CC25" s="22">
        <f>SUM(CC14:CC24)</f>
        <v>731.9000000000001</v>
      </c>
      <c r="CD25" s="22">
        <f>SUM(CD14:CD24)</f>
        <v>0</v>
      </c>
      <c r="CE25" s="22">
        <f>CD25/CC25*100</f>
        <v>0</v>
      </c>
      <c r="CF25" s="15"/>
      <c r="CG25" s="15"/>
    </row>
    <row r="26" spans="1:85" ht="12.75">
      <c r="A26" s="4"/>
      <c r="B26" s="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8"/>
      <c r="CG26" s="8"/>
    </row>
    <row r="27" spans="1:85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16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</row>
    <row r="28" spans="1:85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16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</row>
    <row r="29" spans="1:85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16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</row>
    <row r="30" spans="1:85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16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</row>
    <row r="31" spans="1:85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16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</row>
    <row r="32" spans="1:85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16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</row>
    <row r="33" spans="1:85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16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</row>
    <row r="34" spans="1:85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16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</row>
    <row r="35" spans="1:85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16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</row>
    <row r="36" spans="1:85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16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</row>
    <row r="37" spans="1:85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16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</row>
    <row r="38" spans="1:85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16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</row>
    <row r="39" spans="1:85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16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</row>
    <row r="40" spans="1:85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16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</row>
    <row r="41" spans="57:62" ht="12.75">
      <c r="BE41" s="7"/>
      <c r="BF41" s="5"/>
      <c r="BG41" s="5"/>
      <c r="BH41" s="5"/>
      <c r="BI41" s="5"/>
      <c r="BJ41" s="5"/>
    </row>
    <row r="42" spans="57:62" ht="12.75">
      <c r="BE42" s="7"/>
      <c r="BF42" s="5"/>
      <c r="BG42" s="5"/>
      <c r="BH42" s="5"/>
      <c r="BI42" s="5"/>
      <c r="BJ42" s="5"/>
    </row>
    <row r="43" spans="57:62" ht="12.75">
      <c r="BE43" s="7"/>
      <c r="BF43" s="5"/>
      <c r="BG43" s="5"/>
      <c r="BH43" s="5"/>
      <c r="BI43" s="5"/>
      <c r="BJ43" s="5"/>
    </row>
    <row r="44" spans="57:62" ht="12.75">
      <c r="BE44" s="7"/>
      <c r="BF44" s="5"/>
      <c r="BG44" s="5"/>
      <c r="BH44" s="5"/>
      <c r="BI44" s="5"/>
      <c r="BJ44" s="5"/>
    </row>
    <row r="45" spans="57:62" ht="12.75">
      <c r="BE45" s="5"/>
      <c r="BF45" s="5"/>
      <c r="BG45" s="5"/>
      <c r="BH45" s="5"/>
      <c r="BI45" s="5"/>
      <c r="BJ45" s="5"/>
    </row>
    <row r="46" spans="57:62" ht="12.75">
      <c r="BE46" s="5"/>
      <c r="BF46" s="5"/>
      <c r="BG46" s="5"/>
      <c r="BH46" s="5"/>
      <c r="BI46" s="5"/>
      <c r="BJ46" s="5"/>
    </row>
    <row r="47" spans="57:62" ht="12.75">
      <c r="BE47" s="5"/>
      <c r="BF47" s="5"/>
      <c r="BG47" s="5"/>
      <c r="BH47" s="5"/>
      <c r="BI47" s="5"/>
      <c r="BJ47" s="5"/>
    </row>
    <row r="48" spans="57:62" ht="12.75">
      <c r="BE48" s="5"/>
      <c r="BF48" s="5"/>
      <c r="BG48" s="5"/>
      <c r="BH48" s="5"/>
      <c r="BI48" s="5"/>
      <c r="BJ48" s="5"/>
    </row>
    <row r="49" spans="57:62" ht="12.75">
      <c r="BE49" s="5"/>
      <c r="BF49" s="5"/>
      <c r="BG49" s="5"/>
      <c r="BH49" s="5"/>
      <c r="BI49" s="5"/>
      <c r="BJ49" s="5"/>
    </row>
    <row r="50" spans="57:62" ht="12.75">
      <c r="BE50" s="5"/>
      <c r="BF50" s="5"/>
      <c r="BG50" s="5"/>
      <c r="BH50" s="5"/>
      <c r="BI50" s="5"/>
      <c r="BJ50" s="5"/>
    </row>
  </sheetData>
  <sheetProtection/>
  <mergeCells count="40">
    <mergeCell ref="AS11:AU11"/>
    <mergeCell ref="BT9:BV11"/>
    <mergeCell ref="BW9:BY11"/>
    <mergeCell ref="BH10:BJ11"/>
    <mergeCell ref="BN9:BP11"/>
    <mergeCell ref="X10:Z11"/>
    <mergeCell ref="C8:E11"/>
    <mergeCell ref="O10:Q11"/>
    <mergeCell ref="I9:K11"/>
    <mergeCell ref="L10:N11"/>
    <mergeCell ref="BN8:CE8"/>
    <mergeCell ref="BK8:BM11"/>
    <mergeCell ref="BZ11:CB11"/>
    <mergeCell ref="AD10:AF11"/>
    <mergeCell ref="CC11:CE11"/>
    <mergeCell ref="AY10:BA11"/>
    <mergeCell ref="BB9:BD11"/>
    <mergeCell ref="BZ9:CE10"/>
    <mergeCell ref="BQ9:BS11"/>
    <mergeCell ref="AM10:AO11"/>
    <mergeCell ref="A25:B25"/>
    <mergeCell ref="R10:T11"/>
    <mergeCell ref="U10:W11"/>
    <mergeCell ref="F9:H11"/>
    <mergeCell ref="A13:B13"/>
    <mergeCell ref="A8:B12"/>
    <mergeCell ref="F8:BJ8"/>
    <mergeCell ref="BE9:BJ9"/>
    <mergeCell ref="BE10:BG11"/>
    <mergeCell ref="AP10:AR11"/>
    <mergeCell ref="O1:Q1"/>
    <mergeCell ref="O2:Q2"/>
    <mergeCell ref="AD9:AX9"/>
    <mergeCell ref="AA9:AC11"/>
    <mergeCell ref="L9:Z9"/>
    <mergeCell ref="AV10:AX11"/>
    <mergeCell ref="AG10:AI11"/>
    <mergeCell ref="AJ10:AL11"/>
    <mergeCell ref="G6:M6"/>
    <mergeCell ref="C4:M5"/>
  </mergeCells>
  <printOptions/>
  <pageMargins left="0.46" right="0.17" top="0.984251968503937" bottom="0.984251968503937" header="0.5118110236220472" footer="0.5118110236220472"/>
  <pageSetup horizontalDpi="600" verticalDpi="600" orientation="landscape" paperSize="9" scale="55" r:id="rId1"/>
  <colBreaks count="4" manualBreakCount="4">
    <brk id="17" max="24" man="1"/>
    <brk id="41" max="24" man="1"/>
    <brk id="62" max="24" man="1"/>
    <brk id="77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Sobf2</dc:creator>
  <cp:keywords/>
  <dc:description/>
  <cp:lastModifiedBy>Баринова_2</cp:lastModifiedBy>
  <cp:lastPrinted>2012-07-06T04:54:16Z</cp:lastPrinted>
  <dcterms:created xsi:type="dcterms:W3CDTF">2006-03-31T05:22:05Z</dcterms:created>
  <dcterms:modified xsi:type="dcterms:W3CDTF">2012-09-07T05:26:21Z</dcterms:modified>
  <cp:category/>
  <cp:version/>
  <cp:contentType/>
  <cp:contentStatus/>
  <cp:revision>1</cp:revision>
</cp:coreProperties>
</file>