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'SVODKA12'!$A$1:$F$74</definedName>
    <definedName name="_xlnm.Print_Area" localSheetId="0">'SVODKA12'!$A$1:$E$71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<sst xmlns="http://schemas.openxmlformats.org/spreadsheetml/2006/main" count="79" uniqueCount="68">
  <si>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</si>
  <si>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</si>
  <si>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</si>
  <si>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</si>
  <si>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</si>
  <si>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</si>
  <si>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</si>
  <si>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</si>
  <si>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</si>
  <si>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</si>
  <si>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</si>
  <si>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</si>
  <si>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</si>
  <si>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</si>
  <si>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</si>
  <si>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</si>
  <si>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</si>
  <si>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</si>
  <si>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</si>
  <si>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</si>
  <si>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</si>
  <si>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</si>
  <si>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</si>
  <si>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</si>
  <si>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</si>
  <si>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</si>
  <si>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</si>
  <si>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</si>
  <si>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</si>
  <si>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</si>
  <si>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</si>
  <si>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</si>
  <si>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</si>
  <si>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</si>
  <si>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</si>
  <si>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</si>
  <si>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</si>
  <si>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</si>
  <si>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</si>
  <si>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</si>
  <si>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</si>
  <si>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</si>
  <si>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</si>
  <si>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</si>
  <si>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</si>
  <si>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</si>
  <si>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</si>
  <si>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</si>
  <si>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</si>
  <si>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</si>
  <si>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</si>
  <si>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</si>
  <si>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</si>
  <si>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</si>
  <si>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</si>
  <si>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</si>
  <si>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</si>
  <si>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</si>
  <si>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ПРОЧИЕ БЕЗВОЗМЕЗДНЫЕ ПОСТУПЛЕНИЯ</t>
  </si>
  <si>
    <t>к соотв.периоду</t>
  </si>
  <si>
    <t>прошлого года</t>
  </si>
  <si>
    <t xml:space="preserve">     доходы от перечисления части прибыли МУП</t>
  </si>
  <si>
    <t>более 190</t>
  </si>
  <si>
    <t>ПО СОСТОЯНИЮ НА 01.02.2013г. В СРАВНЕНИИ С СООТВЕТСТВУЮЩИМ ПЕРИОДОМ ПРОШЛОГО ГОДА</t>
  </si>
  <si>
    <t>на 01.02.2013г</t>
  </si>
  <si>
    <t>Налог,взимаемый в виде стоимости патента  в связи с прим</t>
  </si>
  <si>
    <t>ДОХОДЫ БЮДЖЕТОВ БЮДЖЕТНОЙ СИСТЕМЫ РФ ОТ ВОЗВРАТА БЮДЖЕТАМИ  БЮДЖЕТНОЙ СИСТЕМЫ РФ И ОРГАНИЗАЦИЯМИ ОСТАТКОВ СУБСИДИЙ,СУБВЕНЦИЙ</t>
  </si>
  <si>
    <t>на 01.02.2012г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</si>
</sst>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4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  <xf numFmtId="164" fontId="6" fillId="3" borderId="0" xfId="0" applyNumberFormat="1" applyFont="1" applyFill="1" applyBorder="1" applyAlignment="1" applyProtection="1">
      <alignment horizontal="right"/>
      <protection/>
    </xf>
    <xf numFmtId="164" fontId="11" fillId="3" borderId="0" xfId="0" applyNumberFormat="1" applyFont="1" applyFill="1" applyAlignment="1" applyProtection="1">
      <alignment horizontal="right"/>
      <protection/>
    </xf>
    <xf numFmtId="164" fontId="8" fillId="3" borderId="0" xfId="0" applyNumberFormat="1" applyFont="1" applyFill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 horizontal="right" shrinkToFit="1"/>
    </xf>
    <xf numFmtId="0" fontId="1" fillId="0" borderId="8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167" fontId="6" fillId="0" borderId="0" xfId="0" applyNumberFormat="1" applyFont="1" applyFill="1" applyBorder="1" applyAlignment="1">
      <alignment horizontal="right" vertical="top" shrinkToFit="1"/>
    </xf>
    <xf numFmtId="0" fontId="8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 wrapText="1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workbookViewId="0" topLeftCell="A43">
      <selection activeCell="I56" sqref="I56:I66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63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89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90" t="s">
        <v>67</v>
      </c>
      <c r="C6" s="37" t="s">
        <v>64</v>
      </c>
      <c r="D6" s="34" t="s">
        <v>5</v>
      </c>
      <c r="E6" s="29"/>
    </row>
    <row r="7" spans="1:5" ht="15">
      <c r="A7" s="6" t="s">
        <v>6</v>
      </c>
      <c r="B7" s="91"/>
      <c r="C7" s="38"/>
      <c r="D7" s="34" t="s">
        <v>59</v>
      </c>
      <c r="E7" s="31"/>
    </row>
    <row r="8" spans="1:5" ht="15">
      <c r="A8" s="7"/>
      <c r="B8" s="92"/>
      <c r="C8" s="39"/>
      <c r="D8" s="35" t="s">
        <v>60</v>
      </c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99">
        <f>(B11+B13+B20+B18)</f>
        <v>659.5</v>
      </c>
      <c r="C10" s="99">
        <f>(C11+C13+C20+C18)</f>
        <v>806.8000000000001</v>
      </c>
      <c r="D10" s="24">
        <f>(C10/B10)*100</f>
        <v>122.33510235026537</v>
      </c>
      <c r="E10" s="25">
        <f>+C10-B10</f>
        <v>147.30000000000007</v>
      </c>
    </row>
    <row r="11" spans="1:5" ht="15">
      <c r="A11" s="9" t="s">
        <v>8</v>
      </c>
      <c r="B11" s="95">
        <f>(+B12)</f>
        <v>364.6</v>
      </c>
      <c r="C11" s="95">
        <f>(+C12)</f>
        <v>479.2</v>
      </c>
      <c r="D11" s="96">
        <f>(C11/B11)*100</f>
        <v>131.43170597915523</v>
      </c>
      <c r="E11" s="42">
        <f>+C11-B11</f>
        <v>114.59999999999997</v>
      </c>
    </row>
    <row r="12" spans="1:5" ht="15.75" customHeight="1">
      <c r="A12" s="9" t="s">
        <v>9</v>
      </c>
      <c r="B12" s="49">
        <v>364.6</v>
      </c>
      <c r="C12" s="49">
        <v>479.2</v>
      </c>
      <c r="D12" s="96">
        <f>(C12/B12)*100</f>
        <v>131.43170597915523</v>
      </c>
      <c r="E12" s="42">
        <f>+C12-B12</f>
        <v>114.59999999999997</v>
      </c>
    </row>
    <row r="13" spans="1:5" ht="15">
      <c r="A13" s="9" t="s">
        <v>10</v>
      </c>
      <c r="B13" s="93">
        <f>B16+B17</f>
        <v>293.90000000000003</v>
      </c>
      <c r="C13" s="93">
        <v>326</v>
      </c>
      <c r="D13" s="96">
        <f>(C13/B13)*100</f>
        <v>110.92208234093228</v>
      </c>
      <c r="E13" s="42">
        <f>+C13-B13</f>
        <v>32.099999999999966</v>
      </c>
    </row>
    <row r="14" spans="1:5" ht="15">
      <c r="A14" s="102" t="s">
        <v>65</v>
      </c>
      <c r="B14" s="93"/>
      <c r="C14" s="93">
        <v>8.5</v>
      </c>
      <c r="D14" s="96"/>
      <c r="E14" s="42"/>
    </row>
    <row r="15" spans="1:5" ht="15">
      <c r="A15" s="9" t="s">
        <v>11</v>
      </c>
      <c r="B15" s="97"/>
      <c r="C15" s="97"/>
      <c r="D15" s="96"/>
      <c r="E15" s="42"/>
    </row>
    <row r="16" spans="1:5" ht="15">
      <c r="A16" s="9" t="s">
        <v>12</v>
      </c>
      <c r="B16" s="98">
        <v>292.8</v>
      </c>
      <c r="C16" s="98">
        <v>315.2</v>
      </c>
      <c r="D16" s="96">
        <f>(C16/B16)*100</f>
        <v>107.6502732240437</v>
      </c>
      <c r="E16" s="42">
        <f aca="true" t="shared" si="0" ref="E16:E41">+C16-B16</f>
        <v>22.399999999999977</v>
      </c>
    </row>
    <row r="17" spans="1:5" ht="18.75" customHeight="1">
      <c r="A17" s="9" t="s">
        <v>41</v>
      </c>
      <c r="B17" s="98">
        <v>1.1</v>
      </c>
      <c r="C17" s="98">
        <v>2.3</v>
      </c>
      <c r="D17" s="96">
        <f>(C17/B17)*100</f>
        <v>209.09090909090904</v>
      </c>
      <c r="E17" s="42">
        <f t="shared" si="0"/>
        <v>1.1999999999999997</v>
      </c>
    </row>
    <row r="18" spans="1:5" ht="15">
      <c r="A18" s="9" t="s">
        <v>13</v>
      </c>
      <c r="B18" s="95"/>
      <c r="C18" s="95">
        <v>1.6</v>
      </c>
      <c r="D18" s="96" t="e">
        <f>(C18/B18)*100</f>
        <v>#DIV/0!</v>
      </c>
      <c r="E18" s="42">
        <f>+C18-B18</f>
        <v>1.6</v>
      </c>
    </row>
    <row r="19" spans="1:5" ht="15">
      <c r="A19" s="9" t="s">
        <v>14</v>
      </c>
      <c r="B19" s="95"/>
      <c r="C19" s="95"/>
      <c r="D19" s="96"/>
      <c r="E19" s="42">
        <f t="shared" si="0"/>
        <v>0</v>
      </c>
    </row>
    <row r="20" spans="1:5" ht="15">
      <c r="A20" s="9" t="s">
        <v>15</v>
      </c>
      <c r="B20" s="95">
        <v>1</v>
      </c>
      <c r="C20" s="95"/>
      <c r="D20" s="96">
        <f>(C20/B20)*100</f>
        <v>0</v>
      </c>
      <c r="E20" s="42">
        <f t="shared" si="0"/>
        <v>-1</v>
      </c>
    </row>
    <row r="21" spans="1:5" ht="15">
      <c r="A21" s="9" t="s">
        <v>42</v>
      </c>
      <c r="B21" s="95"/>
      <c r="C21" s="95"/>
      <c r="D21" s="96" t="e">
        <f>(C21/B21)*100</f>
        <v>#DIV/0!</v>
      </c>
      <c r="E21" s="42">
        <f t="shared" si="0"/>
        <v>0</v>
      </c>
    </row>
    <row r="22" spans="1:5" ht="15">
      <c r="A22" s="9" t="s">
        <v>43</v>
      </c>
      <c r="B22" s="95"/>
      <c r="C22" s="95"/>
      <c r="D22" s="96"/>
      <c r="E22" s="42">
        <f t="shared" si="0"/>
        <v>0</v>
      </c>
    </row>
    <row r="23" spans="1:5" ht="15" hidden="1">
      <c r="A23" s="9" t="s">
        <v>16</v>
      </c>
      <c r="B23" s="95"/>
      <c r="C23" s="95"/>
      <c r="D23" s="96"/>
      <c r="E23" s="42">
        <f t="shared" si="0"/>
        <v>0</v>
      </c>
    </row>
    <row r="24" spans="1:5" ht="15">
      <c r="A24" s="9" t="s">
        <v>44</v>
      </c>
      <c r="B24" s="95"/>
      <c r="C24" s="95"/>
      <c r="D24" s="96" t="e">
        <f>(C24/B24)*100</f>
        <v>#DIV/0!</v>
      </c>
      <c r="E24" s="42">
        <f t="shared" si="0"/>
        <v>0</v>
      </c>
    </row>
    <row r="25" spans="1:5" ht="15">
      <c r="A25" s="9" t="s">
        <v>53</v>
      </c>
      <c r="B25" s="95">
        <v>1</v>
      </c>
      <c r="C25" s="95"/>
      <c r="D25" s="96">
        <f>(C25/B25)*100</f>
        <v>0</v>
      </c>
      <c r="E25" s="42">
        <f t="shared" si="0"/>
        <v>-1</v>
      </c>
    </row>
    <row r="26" spans="1:5" ht="15.75">
      <c r="A26" s="21" t="s">
        <v>17</v>
      </c>
      <c r="B26" s="99">
        <f>(B28+B32+B34+B37+B38+B36)</f>
        <v>20.099999999999998</v>
      </c>
      <c r="C26" s="79">
        <f>(C28+C32+C34+C37+C38+C36)</f>
        <v>283.70000000000005</v>
      </c>
      <c r="D26" s="24">
        <f>(C26/B26)*100</f>
        <v>1411.4427860696521</v>
      </c>
      <c r="E26" s="68">
        <f>(E28+E32+E34+E37+E38+E36)</f>
        <v>263.6</v>
      </c>
    </row>
    <row r="27" spans="1:5" ht="15">
      <c r="A27" s="9" t="s">
        <v>18</v>
      </c>
      <c r="B27" s="69"/>
      <c r="C27" s="69"/>
      <c r="D27" s="40"/>
      <c r="E27" s="42"/>
    </row>
    <row r="28" spans="1:5" ht="15">
      <c r="A28" s="9" t="s">
        <v>19</v>
      </c>
      <c r="B28" s="81">
        <f>(B29+B30)</f>
        <v>8.5</v>
      </c>
      <c r="C28" s="81">
        <f>(C29+C30)</f>
        <v>77.7</v>
      </c>
      <c r="D28" s="40">
        <f aca="true" t="shared" si="1" ref="D28:D39">(C28/B28)*100</f>
        <v>914.1176470588234</v>
      </c>
      <c r="E28" s="42">
        <f t="shared" si="0"/>
        <v>69.2</v>
      </c>
    </row>
    <row r="29" spans="1:5" ht="15">
      <c r="A29" s="9" t="s">
        <v>20</v>
      </c>
      <c r="B29" s="80">
        <v>4.7</v>
      </c>
      <c r="C29" s="80">
        <v>59.7</v>
      </c>
      <c r="D29" s="40">
        <f t="shared" si="1"/>
        <v>1270.212765957447</v>
      </c>
      <c r="E29" s="42">
        <f t="shared" si="0"/>
        <v>55</v>
      </c>
    </row>
    <row r="30" spans="1:5" ht="15">
      <c r="A30" s="9" t="s">
        <v>21</v>
      </c>
      <c r="B30" s="80">
        <v>3.8</v>
      </c>
      <c r="C30" s="80">
        <v>18</v>
      </c>
      <c r="D30" s="40">
        <f t="shared" si="1"/>
        <v>473.68421052631584</v>
      </c>
      <c r="E30" s="42">
        <f t="shared" si="0"/>
        <v>14.2</v>
      </c>
    </row>
    <row r="31" spans="1:5" ht="15">
      <c r="A31" s="9" t="s">
        <v>61</v>
      </c>
      <c r="B31" s="80">
        <v>0</v>
      </c>
      <c r="C31" s="80">
        <v>0</v>
      </c>
      <c r="D31" s="40"/>
      <c r="E31" s="42"/>
    </row>
    <row r="32" spans="1:5" ht="15">
      <c r="A32" s="9" t="s">
        <v>22</v>
      </c>
      <c r="B32" s="81">
        <f>+B33</f>
        <v>0</v>
      </c>
      <c r="C32" s="81">
        <f>+C33</f>
        <v>53.1</v>
      </c>
      <c r="D32" s="40" t="e">
        <f>(C32/B31)*100</f>
        <v>#DIV/0!</v>
      </c>
      <c r="E32" s="42">
        <f>+C32-B31</f>
        <v>53.1</v>
      </c>
    </row>
    <row r="33" spans="1:5" ht="15">
      <c r="A33" s="9" t="s">
        <v>23</v>
      </c>
      <c r="B33" s="50"/>
      <c r="C33" s="50">
        <v>53.1</v>
      </c>
      <c r="D33" s="40" t="e">
        <f t="shared" si="1"/>
        <v>#DIV/0!</v>
      </c>
      <c r="E33" s="42">
        <f t="shared" si="0"/>
        <v>53.1</v>
      </c>
    </row>
    <row r="34" spans="1:5" ht="30" customHeight="1">
      <c r="A34" s="64" t="s">
        <v>50</v>
      </c>
      <c r="B34" s="50"/>
      <c r="C34" s="50">
        <v>33.4</v>
      </c>
      <c r="D34" s="40" t="e">
        <f t="shared" si="1"/>
        <v>#DIV/0!</v>
      </c>
      <c r="E34" s="42">
        <f t="shared" si="0"/>
        <v>33.4</v>
      </c>
    </row>
    <row r="35" spans="1:5" ht="15">
      <c r="A35" s="9" t="s">
        <v>24</v>
      </c>
      <c r="B35" s="69"/>
      <c r="C35" s="69"/>
      <c r="D35" s="40"/>
      <c r="E35" s="42"/>
    </row>
    <row r="36" spans="1:5" ht="15">
      <c r="A36" s="9" t="s">
        <v>25</v>
      </c>
      <c r="B36" s="80"/>
      <c r="C36" s="80">
        <v>98.4</v>
      </c>
      <c r="D36" s="40" t="e">
        <f t="shared" si="1"/>
        <v>#DIV/0!</v>
      </c>
      <c r="E36" s="42">
        <f t="shared" si="0"/>
        <v>98.4</v>
      </c>
    </row>
    <row r="37" spans="1:5" ht="15">
      <c r="A37" s="9" t="s">
        <v>26</v>
      </c>
      <c r="B37" s="50">
        <v>8.7</v>
      </c>
      <c r="C37" s="50">
        <v>21.1</v>
      </c>
      <c r="D37" s="40">
        <f>(C37/B37)*100</f>
        <v>242.52873563218395</v>
      </c>
      <c r="E37" s="42">
        <f t="shared" si="0"/>
        <v>12.400000000000002</v>
      </c>
    </row>
    <row r="38" spans="1:5" ht="15">
      <c r="A38" s="9" t="s">
        <v>27</v>
      </c>
      <c r="B38" s="50">
        <v>2.9</v>
      </c>
      <c r="C38" s="50"/>
      <c r="D38" s="40">
        <f t="shared" si="1"/>
        <v>0</v>
      </c>
      <c r="E38" s="42">
        <f t="shared" si="0"/>
        <v>-2.9</v>
      </c>
    </row>
    <row r="39" spans="1:5" ht="15.75">
      <c r="A39" s="22" t="s">
        <v>28</v>
      </c>
      <c r="B39" s="100">
        <f>B41+B46+B48+B47</f>
        <v>5734.5</v>
      </c>
      <c r="C39" s="70">
        <f>C41+C46+C48+C47</f>
        <v>6178.200000000001</v>
      </c>
      <c r="D39" s="40">
        <f t="shared" si="1"/>
        <v>107.73737902171072</v>
      </c>
      <c r="E39" s="42"/>
    </row>
    <row r="40" spans="1:5" ht="15.75">
      <c r="A40" s="22" t="s">
        <v>28</v>
      </c>
      <c r="B40" s="69"/>
      <c r="C40" s="69"/>
      <c r="D40" s="40"/>
      <c r="E40" s="42"/>
    </row>
    <row r="41" spans="1:5" ht="15.75">
      <c r="A41" s="22" t="s">
        <v>29</v>
      </c>
      <c r="B41" s="68">
        <f>+B42+B43+B44+B45</f>
        <v>6063.5</v>
      </c>
      <c r="C41" s="79">
        <f>+C42+C43+C44+C45</f>
        <v>6606.2</v>
      </c>
      <c r="D41" s="24">
        <f aca="true" t="shared" si="2" ref="D41:D46">(C41/B41)*100</f>
        <v>108.95027624309392</v>
      </c>
      <c r="E41" s="25">
        <f t="shared" si="0"/>
        <v>542.6999999999998</v>
      </c>
    </row>
    <row r="42" spans="1:5" ht="15">
      <c r="A42" s="11" t="s">
        <v>46</v>
      </c>
      <c r="B42" s="50">
        <v>1174.2</v>
      </c>
      <c r="C42" s="50">
        <v>1435.2</v>
      </c>
      <c r="D42" s="40">
        <f t="shared" si="2"/>
        <v>122.22789984670415</v>
      </c>
      <c r="E42" s="42">
        <f>+C42-B42</f>
        <v>261</v>
      </c>
    </row>
    <row r="43" spans="1:5" ht="15">
      <c r="A43" s="11" t="s">
        <v>47</v>
      </c>
      <c r="B43" s="50">
        <v>0</v>
      </c>
      <c r="C43" s="50">
        <v>0</v>
      </c>
      <c r="D43" s="40" t="e">
        <f t="shared" si="2"/>
        <v>#DIV/0!</v>
      </c>
      <c r="E43" s="42">
        <f>+C43-B43</f>
        <v>0</v>
      </c>
    </row>
    <row r="44" spans="1:5" ht="15">
      <c r="A44" s="41" t="s">
        <v>48</v>
      </c>
      <c r="B44" s="50">
        <v>4889.3</v>
      </c>
      <c r="C44" s="50">
        <v>5171</v>
      </c>
      <c r="D44" s="40">
        <f t="shared" si="2"/>
        <v>105.76156095964657</v>
      </c>
      <c r="E44" s="42">
        <f>+C44-B44</f>
        <v>281.6999999999998</v>
      </c>
    </row>
    <row r="45" spans="1:5" ht="15">
      <c r="A45" s="41" t="s">
        <v>49</v>
      </c>
      <c r="B45" s="69">
        <v>0</v>
      </c>
      <c r="C45" s="69">
        <v>0</v>
      </c>
      <c r="D45" s="40" t="e">
        <f t="shared" si="2"/>
        <v>#DIV/0!</v>
      </c>
      <c r="E45" s="42">
        <f>+C45-B45</f>
        <v>0</v>
      </c>
    </row>
    <row r="46" spans="1:5" ht="15">
      <c r="A46" s="41" t="s">
        <v>58</v>
      </c>
      <c r="B46" s="69">
        <v>0</v>
      </c>
      <c r="C46" s="69">
        <v>0</v>
      </c>
      <c r="D46" s="40" t="e">
        <f t="shared" si="2"/>
        <v>#DIV/0!</v>
      </c>
      <c r="E46" s="42">
        <f>+C46-B46</f>
        <v>0</v>
      </c>
    </row>
    <row r="47" spans="1:5" ht="36">
      <c r="A47" s="103" t="s">
        <v>66</v>
      </c>
      <c r="B47" s="50"/>
      <c r="C47" s="69">
        <v>826.1</v>
      </c>
      <c r="D47" s="40"/>
      <c r="E47" s="42"/>
    </row>
    <row r="48" spans="1:5" ht="15.75">
      <c r="A48" s="10" t="s">
        <v>45</v>
      </c>
      <c r="B48" s="24">
        <v>-329</v>
      </c>
      <c r="C48" s="69">
        <v>-1254.1</v>
      </c>
      <c r="D48" s="40"/>
      <c r="E48" s="42"/>
    </row>
    <row r="49" spans="1:5" ht="15.75">
      <c r="A49" s="23" t="s">
        <v>30</v>
      </c>
      <c r="B49" s="68">
        <f>(B10+B39+B26)</f>
        <v>6414.1</v>
      </c>
      <c r="C49" s="79">
        <f>(C10+C26+C39)</f>
        <v>7268.700000000001</v>
      </c>
      <c r="D49" s="24">
        <f>(C49/B49)*100</f>
        <v>113.3237710668683</v>
      </c>
      <c r="E49" s="25">
        <f>+C49-B49</f>
        <v>854.6000000000004</v>
      </c>
    </row>
    <row r="50" spans="1:5" ht="15">
      <c r="A50" s="11" t="s">
        <v>54</v>
      </c>
      <c r="B50" s="93">
        <f>+B10+B26+B46</f>
        <v>679.6</v>
      </c>
      <c r="C50" s="81">
        <f>+C10+C26+C46</f>
        <v>1090.5</v>
      </c>
      <c r="D50" s="40">
        <f>(C50/B50)*100</f>
        <v>160.46203649205415</v>
      </c>
      <c r="E50" s="42">
        <f>+C50-B50</f>
        <v>410.9</v>
      </c>
    </row>
    <row r="51" spans="1:5" ht="15">
      <c r="A51" s="3"/>
      <c r="B51" s="61"/>
      <c r="C51" s="69"/>
      <c r="D51" s="40"/>
      <c r="E51" s="51"/>
    </row>
    <row r="52" spans="1:5" ht="21" customHeight="1">
      <c r="A52" s="72"/>
      <c r="B52" s="67" t="s">
        <v>1</v>
      </c>
      <c r="C52" s="82" t="s">
        <v>1</v>
      </c>
      <c r="D52" s="52" t="s">
        <v>2</v>
      </c>
      <c r="E52" s="53" t="s">
        <v>3</v>
      </c>
    </row>
    <row r="53" spans="1:5" ht="15" customHeight="1">
      <c r="A53" s="73" t="s">
        <v>4</v>
      </c>
      <c r="B53" s="94" t="s">
        <v>67</v>
      </c>
      <c r="C53" s="83" t="s">
        <v>64</v>
      </c>
      <c r="D53" s="54" t="s">
        <v>5</v>
      </c>
      <c r="E53" s="55"/>
    </row>
    <row r="54" spans="1:5" ht="13.5" customHeight="1">
      <c r="A54" s="73" t="s">
        <v>6</v>
      </c>
      <c r="B54" s="56"/>
      <c r="C54" s="84"/>
      <c r="D54" s="54"/>
      <c r="E54" s="57"/>
    </row>
    <row r="55" spans="1:5" ht="12.75" customHeight="1">
      <c r="A55" s="74"/>
      <c r="B55" s="58"/>
      <c r="C55" s="85"/>
      <c r="D55" s="59"/>
      <c r="E55" s="60"/>
    </row>
    <row r="56" spans="1:5" ht="15">
      <c r="A56" s="12" t="s">
        <v>31</v>
      </c>
      <c r="B56" s="61"/>
      <c r="C56" s="86"/>
      <c r="D56" s="48"/>
      <c r="E56" s="61"/>
    </row>
    <row r="57" spans="1:9" ht="20.25" customHeight="1">
      <c r="A57" s="13" t="s">
        <v>32</v>
      </c>
      <c r="B57" s="87">
        <v>870.7</v>
      </c>
      <c r="C57" s="78">
        <v>907.4</v>
      </c>
      <c r="D57" s="65">
        <f>(C57/B57)*100</f>
        <v>104.21499942574938</v>
      </c>
      <c r="E57" s="66">
        <f>+C57-B57</f>
        <v>36.69999999999993</v>
      </c>
      <c r="I57" s="78"/>
    </row>
    <row r="58" spans="1:9" ht="20.25" customHeight="1">
      <c r="A58" s="13" t="s">
        <v>56</v>
      </c>
      <c r="B58" s="87">
        <v>52.3</v>
      </c>
      <c r="C58" s="75"/>
      <c r="D58" s="65">
        <f>(C58/B58)*100</f>
        <v>0</v>
      </c>
      <c r="E58" s="66">
        <f>+C58-B58</f>
        <v>-52.3</v>
      </c>
      <c r="I58" s="75"/>
    </row>
    <row r="59" spans="1:9" ht="28.5" customHeight="1">
      <c r="A59" s="14" t="s">
        <v>52</v>
      </c>
      <c r="B59" s="88">
        <v>45.8</v>
      </c>
      <c r="C59" s="76">
        <v>29.6</v>
      </c>
      <c r="D59" s="40">
        <f>(C59/B59)*100</f>
        <v>64.62882096069869</v>
      </c>
      <c r="E59" s="42">
        <f>+C59-B59</f>
        <v>-16.199999999999996</v>
      </c>
      <c r="I59" s="76"/>
    </row>
    <row r="60" spans="1:9" ht="18" customHeight="1">
      <c r="A60" s="14" t="s">
        <v>33</v>
      </c>
      <c r="B60" s="87">
        <v>126</v>
      </c>
      <c r="C60" s="77">
        <v>126.7</v>
      </c>
      <c r="D60" s="40">
        <f>(C60/B60)*100</f>
        <v>100.55555555555556</v>
      </c>
      <c r="E60" s="42">
        <f>+C60-B60</f>
        <v>0.7000000000000028</v>
      </c>
      <c r="I60" s="77"/>
    </row>
    <row r="61" spans="1:9" ht="15" customHeight="1">
      <c r="A61" s="14" t="s">
        <v>34</v>
      </c>
      <c r="B61" s="87"/>
      <c r="C61" s="77"/>
      <c r="D61" s="40" t="s">
        <v>62</v>
      </c>
      <c r="E61" s="42">
        <f>+C61-B61</f>
        <v>0</v>
      </c>
      <c r="I61" s="77"/>
    </row>
    <row r="62" spans="1:9" ht="15.75" customHeight="1">
      <c r="A62" s="14" t="s">
        <v>35</v>
      </c>
      <c r="B62" s="87">
        <v>2988.1</v>
      </c>
      <c r="C62" s="77">
        <v>4747.2</v>
      </c>
      <c r="D62" s="40">
        <f>(C62/B62)*100</f>
        <v>158.87018506743416</v>
      </c>
      <c r="E62" s="42">
        <f>+C62-B62</f>
        <v>1759.1</v>
      </c>
      <c r="I62" s="77"/>
    </row>
    <row r="63" spans="1:9" ht="15.75" customHeight="1">
      <c r="A63" s="14" t="s">
        <v>36</v>
      </c>
      <c r="B63" s="87">
        <v>118.4</v>
      </c>
      <c r="C63" s="77">
        <v>127</v>
      </c>
      <c r="D63" s="40">
        <f>(C63/B63)*100</f>
        <v>107.26351351351352</v>
      </c>
      <c r="E63" s="42">
        <f>+C63-B63</f>
        <v>8.599999999999994</v>
      </c>
      <c r="I63" s="77"/>
    </row>
    <row r="64" spans="1:9" ht="17.25" customHeight="1">
      <c r="A64" s="14" t="s">
        <v>57</v>
      </c>
      <c r="B64" s="87">
        <v>0</v>
      </c>
      <c r="C64" s="77"/>
      <c r="D64" s="40" t="e">
        <f>(C64/B64)*100</f>
        <v>#DIV/0!</v>
      </c>
      <c r="E64" s="42">
        <f>+C64-B64</f>
        <v>0</v>
      </c>
      <c r="I64" s="77"/>
    </row>
    <row r="65" spans="1:9" ht="17.25" customHeight="1">
      <c r="A65" s="14" t="s">
        <v>37</v>
      </c>
      <c r="B65" s="87"/>
      <c r="C65" s="77"/>
      <c r="D65" s="40" t="e">
        <f>(C65/B65)*100</f>
        <v>#DIV/0!</v>
      </c>
      <c r="E65" s="42">
        <f>+C65-B65</f>
        <v>0</v>
      </c>
      <c r="I65" s="77"/>
    </row>
    <row r="66" spans="1:9" ht="17.25" customHeight="1">
      <c r="A66" s="14" t="s">
        <v>55</v>
      </c>
      <c r="B66" s="87">
        <v>92.5</v>
      </c>
      <c r="C66" s="77">
        <v>68.7</v>
      </c>
      <c r="D66" s="65">
        <f>(C66/B66)*100</f>
        <v>74.27027027027027</v>
      </c>
      <c r="E66" s="42">
        <f>+C66-B66</f>
        <v>-23.799999999999997</v>
      </c>
      <c r="I66" s="77"/>
    </row>
    <row r="67" spans="1:5" ht="21" customHeight="1">
      <c r="A67" s="14" t="s">
        <v>38</v>
      </c>
      <c r="B67" s="87">
        <v>744.6</v>
      </c>
      <c r="C67" s="87">
        <v>907.8</v>
      </c>
      <c r="D67" s="65">
        <f>(C67/B67)*100</f>
        <v>121.91780821917808</v>
      </c>
      <c r="E67" s="42">
        <f>+C67-B67</f>
        <v>163.19999999999993</v>
      </c>
    </row>
    <row r="68" spans="1:5" ht="15.75">
      <c r="A68" s="26" t="s">
        <v>39</v>
      </c>
      <c r="B68" s="101">
        <f>SUM(B57:B67)</f>
        <v>5038.4</v>
      </c>
      <c r="C68" s="27">
        <f>SUM(C57:C67)</f>
        <v>6914.4</v>
      </c>
      <c r="D68" s="24">
        <f>(C68/B68)*100</f>
        <v>137.2340425531915</v>
      </c>
      <c r="E68" s="42">
        <f>+C68-B68</f>
        <v>1876</v>
      </c>
    </row>
    <row r="69" spans="1:5" ht="15">
      <c r="A69" s="43"/>
      <c r="B69" s="62"/>
      <c r="C69" s="62"/>
      <c r="D69" s="40"/>
      <c r="E69" s="42"/>
    </row>
    <row r="70" spans="1:5" ht="15.75">
      <c r="A70" s="19" t="s">
        <v>40</v>
      </c>
      <c r="B70" s="63">
        <f>+B49-B68</f>
        <v>1375.7000000000007</v>
      </c>
      <c r="C70" s="63">
        <f>+C49-C68</f>
        <v>354.3000000000011</v>
      </c>
      <c r="D70" s="24"/>
      <c r="E70" s="42"/>
    </row>
    <row r="71" spans="1:5" ht="15.75">
      <c r="A71" s="19"/>
      <c r="B71" s="20"/>
      <c r="D71" s="20"/>
      <c r="E71" s="20"/>
    </row>
    <row r="72" spans="1:5" ht="15.75">
      <c r="A72" s="15"/>
      <c r="B72" s="15"/>
      <c r="D72" s="17"/>
      <c r="E72" s="18"/>
    </row>
    <row r="73" spans="1:5" ht="15">
      <c r="A73" s="3"/>
      <c r="B73" s="3"/>
      <c r="C73" s="16"/>
      <c r="D73" s="17"/>
      <c r="E73" s="18"/>
    </row>
    <row r="74" spans="1:5" ht="15">
      <c r="A74" s="3"/>
      <c r="B74" s="3"/>
      <c r="C74" s="20"/>
      <c r="D74" s="17"/>
      <c r="E74" s="18"/>
    </row>
    <row r="75" spans="1:5" ht="15">
      <c r="A75" s="15"/>
      <c r="B75" s="15"/>
      <c r="C75" s="16"/>
      <c r="D75" s="17"/>
      <c r="E75" s="18"/>
    </row>
    <row r="95" ht="15.75">
      <c r="B95" s="71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2013-02-12T07:37:34Z</cp:lastPrinted>
  <dcterms:created xsi:type="dcterms:W3CDTF">2001-12-07T07:47:07Z</dcterms:created>
  <dcterms:modified xsi:type="dcterms:W3CDTF">2013-02-12T07:38:42Z</dcterms:modified>
  <cp:category/>
  <cp:version/>
  <cp:contentType/>
  <cp:contentStatus/>
  <cp:revision>1</cp:revision>
</cp:coreProperties>
</file>